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rea Tecnica\Agricola\SAMPA\COAPA - Coordenação-Geral de Acompanhamento da Produção Agropecuária\Preços Mínimos e Preços de Referência\Histórico dos Preços Mínimos\"/>
    </mc:Choice>
  </mc:AlternateContent>
  <bookViews>
    <workbookView xWindow="0" yWindow="0" windowWidth="28800" windowHeight="12300"/>
  </bookViews>
  <sheets>
    <sheet name="Verão e Regional" sheetId="1" r:id="rId1"/>
    <sheet name="PM Regional" sheetId="2" r:id="rId2"/>
    <sheet name="PM Inverno e Uva" sheetId="3" r:id="rId3"/>
    <sheet name="PM Extrativo" sheetId="4" r:id="rId4"/>
  </sheets>
  <calcPr calcId="162913"/>
</workbook>
</file>

<file path=xl/calcChain.xml><?xml version="1.0" encoding="utf-8"?>
<calcChain xmlns="http://schemas.openxmlformats.org/spreadsheetml/2006/main">
  <c r="J11" i="1" l="1"/>
  <c r="J8" i="3"/>
  <c r="I8" i="3"/>
  <c r="K11" i="3"/>
  <c r="J11" i="3"/>
  <c r="I11" i="3"/>
  <c r="H11" i="3"/>
  <c r="G11" i="3"/>
  <c r="K13" i="3"/>
  <c r="K6" i="3"/>
  <c r="K5" i="3"/>
  <c r="K4" i="3"/>
  <c r="K8" i="3"/>
  <c r="H8" i="3"/>
  <c r="G8" i="3"/>
  <c r="F8" i="3"/>
  <c r="J4" i="3"/>
  <c r="J13" i="3"/>
  <c r="J6" i="3"/>
  <c r="J5" i="3"/>
  <c r="I4" i="3"/>
  <c r="I13" i="3"/>
  <c r="I6" i="3"/>
  <c r="I5" i="3"/>
  <c r="H4" i="3"/>
  <c r="H13" i="3"/>
  <c r="H6" i="3"/>
  <c r="H5" i="3"/>
  <c r="G4" i="3"/>
  <c r="G13" i="3"/>
  <c r="G6" i="3"/>
  <c r="G5" i="3"/>
  <c r="I47" i="1"/>
  <c r="F7" i="3"/>
  <c r="F11" i="1"/>
</calcChain>
</file>

<file path=xl/sharedStrings.xml><?xml version="1.0" encoding="utf-8"?>
<sst xmlns="http://schemas.openxmlformats.org/spreadsheetml/2006/main" count="2384" uniqueCount="266">
  <si>
    <t>Produto</t>
  </si>
  <si>
    <t>Região/UF</t>
  </si>
  <si>
    <t>1998/99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</si>
  <si>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</si>
  <si>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</si>
  <si>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</si>
  <si>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</si>
  <si>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</si>
  <si>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</si>
  <si>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</si>
  <si>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</si>
  <si>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</si>
  <si>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</si>
  <si>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</si>
  <si>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</si>
  <si>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</si>
  <si>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</si>
  <si>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</si>
  <si>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</si>
  <si>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</si>
  <si>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</si>
  <si>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Algodão</t>
  </si>
  <si>
    <t>Caroço</t>
  </si>
  <si>
    <t>15 kg</t>
  </si>
  <si>
    <t>-</t>
  </si>
  <si>
    <t>Pluma</t>
  </si>
  <si>
    <t>Comum</t>
  </si>
  <si>
    <t>Brasil</t>
  </si>
  <si>
    <t>25 kg</t>
  </si>
  <si>
    <t>Arroz em Casca</t>
  </si>
  <si>
    <t>Longo Fino</t>
  </si>
  <si>
    <t>Sul (exceto PR)</t>
  </si>
  <si>
    <t>50 kg</t>
  </si>
  <si>
    <t>60 kg</t>
  </si>
  <si>
    <t>Norte e MT</t>
  </si>
  <si>
    <t>Longo</t>
  </si>
  <si>
    <t>MT e TO</t>
  </si>
  <si>
    <t>Norte (exceto TO)</t>
  </si>
  <si>
    <t>Norte (exceto RR)</t>
  </si>
  <si>
    <t>RR</t>
  </si>
  <si>
    <t>Café</t>
  </si>
  <si>
    <t>Arábica</t>
  </si>
  <si>
    <t>Robusta</t>
  </si>
  <si>
    <t>Caroço de Algodão</t>
  </si>
  <si>
    <t>Feijão</t>
  </si>
  <si>
    <t>Cores</t>
  </si>
  <si>
    <t>Preto</t>
  </si>
  <si>
    <t>Caupi</t>
  </si>
  <si>
    <t>Macaçar</t>
  </si>
  <si>
    <t>CE, PE, PB, RN, PI e MA</t>
  </si>
  <si>
    <t>AL, BA e SE</t>
  </si>
  <si>
    <t>PA</t>
  </si>
  <si>
    <t>Anão</t>
  </si>
  <si>
    <t>Juta/Malva</t>
  </si>
  <si>
    <t>Embonecada</t>
  </si>
  <si>
    <t>Norte</t>
  </si>
  <si>
    <t>kg</t>
  </si>
  <si>
    <t>Prensada</t>
  </si>
  <si>
    <t>Norte e MA</t>
  </si>
  <si>
    <t>Mandioca</t>
  </si>
  <si>
    <t>Raiz</t>
  </si>
  <si>
    <t>Tonelada</t>
  </si>
  <si>
    <t>Farinha</t>
  </si>
  <si>
    <t>Fécula</t>
  </si>
  <si>
    <t>Goma/Polvilho</t>
  </si>
  <si>
    <t>MT e RO</t>
  </si>
  <si>
    <t>Milho</t>
  </si>
  <si>
    <t>Grão</t>
  </si>
  <si>
    <t>SE, PR, BA-Sul, Sul do MA e Sul do PI</t>
  </si>
  <si>
    <t>SC e RS</t>
  </si>
  <si>
    <t>TO</t>
  </si>
  <si>
    <t>Soja</t>
  </si>
  <si>
    <t>MT, RO, AM, PA e AC</t>
  </si>
  <si>
    <t>AM, AC e RO</t>
  </si>
  <si>
    <t>Sorgo</t>
  </si>
  <si>
    <t>Sul e MS</t>
  </si>
  <si>
    <t>Único</t>
  </si>
  <si>
    <t>Trigo</t>
  </si>
  <si>
    <t>Pão T-1</t>
  </si>
  <si>
    <t>Sul</t>
  </si>
  <si>
    <t>Sudeste</t>
  </si>
  <si>
    <t>Industrial</t>
  </si>
  <si>
    <t>Sul, Sudeste e Nordeste</t>
  </si>
  <si>
    <t>Cacau cultivado</t>
  </si>
  <si>
    <t>Amêndoa</t>
  </si>
  <si>
    <t>Carnaúba</t>
  </si>
  <si>
    <t>PR e SP</t>
  </si>
  <si>
    <t>40,8 kg</t>
  </si>
  <si>
    <t>Leite</t>
  </si>
  <si>
    <t>in natura</t>
  </si>
  <si>
    <t>litro</t>
  </si>
  <si>
    <t>Nordeste</t>
  </si>
  <si>
    <t>SP</t>
  </si>
  <si>
    <t>ES, RJ, MG e PR</t>
  </si>
  <si>
    <t>RS e SC</t>
  </si>
  <si>
    <t>Sisal</t>
  </si>
  <si>
    <t>BA, PB e RN</t>
  </si>
  <si>
    <t>Tipo 1</t>
  </si>
  <si>
    <t>Cultivada</t>
  </si>
  <si>
    <r>
      <rPr>
        <sz val="8"/>
        <rFont val="Arial"/>
        <family val="2"/>
      </rPr>
      <t>Preto, Branco
e Cores</t>
    </r>
  </si>
  <si>
    <r>
      <rPr>
        <sz val="8"/>
        <rFont val="Arial"/>
        <family val="2"/>
      </rPr>
      <t>Demais
variedades</t>
    </r>
  </si>
  <si>
    <t>2017/18</t>
  </si>
  <si>
    <t>Norte e MA (safra 2012/13) Norte ( a paritir da safra 2013)</t>
  </si>
  <si>
    <t>Mar/Fev</t>
  </si>
  <si>
    <t>Mai/Abr</t>
  </si>
  <si>
    <t>Jul/Jun</t>
  </si>
  <si>
    <t>Fev/Jan</t>
  </si>
  <si>
    <t>Sudeste (exceto MG) e  Sul</t>
  </si>
  <si>
    <t>Centro-Oeste, Ba-Sul e MG</t>
  </si>
  <si>
    <t xml:space="preserve"> Nordeste(exceto Ba-Sul) e Norte</t>
  </si>
  <si>
    <t xml:space="preserve">Centro-Oeste (exceto MT), Sudeste, Sul e  Nordeste </t>
  </si>
  <si>
    <t>Abr/Mai</t>
  </si>
  <si>
    <t>Nov/Out</t>
  </si>
  <si>
    <t>Jan/Dez</t>
  </si>
  <si>
    <t>Nov/Dez</t>
  </si>
  <si>
    <t>Dez/Nov</t>
  </si>
  <si>
    <t>Centro-Oeste, Sudeste, Sul e BA-Sul</t>
  </si>
  <si>
    <t>Nordeste (exceto Ba-Sul) e Norte</t>
  </si>
  <si>
    <t>Nordeste e Norte</t>
  </si>
  <si>
    <t>RO</t>
  </si>
  <si>
    <t xml:space="preserve">Centro-Oeste, Sudeste e Sul </t>
  </si>
  <si>
    <t xml:space="preserve">Centro-Oeste (exceto MT), Sudeste e Sul </t>
  </si>
  <si>
    <r>
      <t xml:space="preserve">Sudeste, </t>
    </r>
    <r>
      <rPr>
        <sz val="8"/>
        <rFont val="Arial"/>
        <family val="2"/>
      </rPr>
      <t>Sul, TO, BA-Sul, Sul do MA e Sul do PI</t>
    </r>
  </si>
  <si>
    <t xml:space="preserve"> AC, MT e RO</t>
  </si>
  <si>
    <t xml:space="preserve">DF,GO e  MS </t>
  </si>
  <si>
    <t xml:space="preserve">Nordeste(exceto BA-Sul, Sul do MA e Sul do PI) e Norte (exceto TO, AC e RO) </t>
  </si>
  <si>
    <t>Centro-Oeste (exceto MT)</t>
  </si>
  <si>
    <t>Nordeste (exceto BA-Sul, Sul do MA e Sul do PI) e Norte (exceto AC e RO)</t>
  </si>
  <si>
    <t>Jun/Mai</t>
  </si>
  <si>
    <t>Centro-Oeste(exceto MT e MS)</t>
  </si>
  <si>
    <t>Nordeste(exceto BA-Sul ) e Norte</t>
  </si>
  <si>
    <t>Centro-Oeste, Sudeste, Sul e Ba-Sul</t>
  </si>
  <si>
    <t xml:space="preserve">Nordeste  e Norte </t>
  </si>
  <si>
    <t xml:space="preserve">Especificação </t>
  </si>
  <si>
    <t xml:space="preserve"> Vigência</t>
  </si>
  <si>
    <t>Preço Mínimo (R$/un.)</t>
  </si>
  <si>
    <t>Unidade  de medida</t>
  </si>
  <si>
    <t xml:space="preserve">Vigência </t>
  </si>
  <si>
    <t>Unidade de medida</t>
  </si>
  <si>
    <t>Centro-Oeste, Nordeste e Sudeste</t>
  </si>
  <si>
    <t xml:space="preserve">Centro-Oeste e Norte </t>
  </si>
  <si>
    <t>Nordeste e ES</t>
  </si>
  <si>
    <t>Sudeste e Sul</t>
  </si>
  <si>
    <t>Fruto</t>
  </si>
  <si>
    <t>Cernambi</t>
  </si>
  <si>
    <t>Fibra</t>
  </si>
  <si>
    <t xml:space="preserve">           Cera</t>
  </si>
  <si>
    <t xml:space="preserve">           Pó Cerífero</t>
  </si>
  <si>
    <t>Murumuru</t>
  </si>
  <si>
    <t xml:space="preserve">Babaçu </t>
  </si>
  <si>
    <t>Cacau</t>
  </si>
  <si>
    <t>Bruta gorda</t>
  </si>
  <si>
    <t>Tipo B</t>
  </si>
  <si>
    <t>Com casca</t>
  </si>
  <si>
    <t xml:space="preserve">Castanha-do-Brasil </t>
  </si>
  <si>
    <t xml:space="preserve">Juçara </t>
  </si>
  <si>
    <t xml:space="preserve">Mangaba </t>
  </si>
  <si>
    <t xml:space="preserve">Pequi </t>
  </si>
  <si>
    <t xml:space="preserve">Piaçava </t>
  </si>
  <si>
    <t xml:space="preserve">Pinhão </t>
  </si>
  <si>
    <t xml:space="preserve">Umbu </t>
  </si>
  <si>
    <t>Nordeste e Norte e MT</t>
  </si>
  <si>
    <t>Centro-Oeste, MG, SP e TO</t>
  </si>
  <si>
    <t>Norte (exceto TO) e norte do MT</t>
  </si>
  <si>
    <t>Buriti</t>
  </si>
  <si>
    <t xml:space="preserve">Norte </t>
  </si>
  <si>
    <t>AM e AP</t>
  </si>
  <si>
    <t xml:space="preserve">Nordeste </t>
  </si>
  <si>
    <t xml:space="preserve"> Norte e MT</t>
  </si>
  <si>
    <t>Centro-Oeste,Nordeste, Norte e Sudeste</t>
  </si>
  <si>
    <t>Centro-Oeste  e Sudeste</t>
  </si>
  <si>
    <t>Sul, MG e SP</t>
  </si>
  <si>
    <t>Nordeste e  e MG</t>
  </si>
  <si>
    <t>Kg</t>
  </si>
  <si>
    <t>Preço Mínimo (R$/unidade)</t>
  </si>
  <si>
    <t xml:space="preserve">Nordeste e  Norte </t>
  </si>
  <si>
    <t>Centro-Oeste e Sudeste</t>
  </si>
  <si>
    <t>BA</t>
  </si>
  <si>
    <t>Amazonas</t>
  </si>
  <si>
    <t xml:space="preserve">Açaí  </t>
  </si>
  <si>
    <t>MT</t>
  </si>
  <si>
    <t xml:space="preserve">Barú </t>
  </si>
  <si>
    <t xml:space="preserve">Andiroba </t>
  </si>
  <si>
    <t>Bioma do Cerrado</t>
  </si>
  <si>
    <t xml:space="preserve">Borracha natural </t>
  </si>
  <si>
    <t xml:space="preserve">Bioma Amazônico </t>
  </si>
  <si>
    <t>AM</t>
  </si>
  <si>
    <t>CE,MG e MS</t>
  </si>
  <si>
    <t>Macaúba</t>
  </si>
  <si>
    <t>Boracha</t>
  </si>
  <si>
    <t>Centro-Oeste, Nordeste, Norte ,Sudeste  e PR</t>
  </si>
  <si>
    <t>Centro-Oeste,Sudeste e Sul</t>
  </si>
  <si>
    <t>Centro-Oeste e BA</t>
  </si>
  <si>
    <t>2018/19</t>
  </si>
  <si>
    <t>Centro-Oeste, Sudeste e BA</t>
  </si>
  <si>
    <t xml:space="preserve">Nordeste e Norte </t>
  </si>
  <si>
    <t>T5-Extra</t>
  </si>
  <si>
    <t>Tipo4</t>
  </si>
  <si>
    <t>Tipo A</t>
  </si>
  <si>
    <t>Centro-Oeste  e Norte</t>
  </si>
  <si>
    <t>Nordeste, Norte, GO,MG, MT e SP</t>
  </si>
  <si>
    <t>Bruto</t>
  </si>
  <si>
    <t>Vivo</t>
  </si>
  <si>
    <t>Centro-Oeste</t>
  </si>
  <si>
    <t>Ago/Dez</t>
  </si>
  <si>
    <t>Brasil (exceto MT, RO, AM, PA e AC)</t>
  </si>
  <si>
    <t>Centro-Oeste(exceto MT), Sudeste e Sul</t>
  </si>
  <si>
    <t xml:space="preserve"> Nordeste,MT, PA e  TO</t>
  </si>
  <si>
    <t xml:space="preserve"> Nordeste e Norte (exceto RO) </t>
  </si>
  <si>
    <t>Centro-Oeste,Sudeste, Sul  e RO</t>
  </si>
  <si>
    <t>Nordeste (exceto BA-Sul) e Norte</t>
  </si>
  <si>
    <t xml:space="preserve">Castanha do Pará </t>
  </si>
  <si>
    <t>Em casca</t>
  </si>
  <si>
    <t>Beneficiada</t>
  </si>
  <si>
    <t>Hl</t>
  </si>
  <si>
    <t>Fonte: Decreto e Portaria Mapa</t>
  </si>
  <si>
    <t xml:space="preserve">Centro-Oeste  e  Sudeste </t>
  </si>
  <si>
    <t>Fonte: Decreto e Portaria do Mapa</t>
  </si>
  <si>
    <t>Alho (1)</t>
  </si>
  <si>
    <t>Carnaúba(2)</t>
  </si>
  <si>
    <t>Castanha de Caju (1)</t>
  </si>
  <si>
    <t>Casulo de Seda (1)</t>
  </si>
  <si>
    <t>Guaraná (1)</t>
  </si>
  <si>
    <t>Mamona Baga (1)</t>
  </si>
  <si>
    <t>(1) A partir da safra 2017/2018  essas culturas  passaram a ter Preço de Referência.</t>
  </si>
  <si>
    <t>Laranja(3)</t>
  </si>
  <si>
    <t>14,,48</t>
  </si>
  <si>
    <t>Laranja (2)</t>
  </si>
  <si>
    <t>Milho de Pipoca (1)</t>
  </si>
  <si>
    <t>Castanha do Brasil (3)</t>
  </si>
  <si>
    <t>Suíno (4)</t>
  </si>
  <si>
    <t>Litro</t>
  </si>
  <si>
    <t>Amendoimn (1)</t>
  </si>
  <si>
    <t>Centro-Oeste, Sudeste, Nordeste  e PR</t>
  </si>
  <si>
    <t xml:space="preserve">Amêndoa- Tipo 2  </t>
  </si>
  <si>
    <t>Aveia(1)</t>
  </si>
  <si>
    <t>Canola(1)</t>
  </si>
  <si>
    <t>Cevada(1)</t>
  </si>
  <si>
    <t>Girassol(1)</t>
  </si>
  <si>
    <t>Triticale(1)</t>
  </si>
  <si>
    <t>Uva(2)</t>
  </si>
  <si>
    <t>(1) A partir da safra 2017/2018 essas culturas passaram a ter Preço de Referência.</t>
  </si>
  <si>
    <t>HISTÓRICO DOS PREÇOS MÍNIMOS  - Produtos Extrativos</t>
  </si>
  <si>
    <t>HISTÓRICO DOS PREÇOS MÍNIMOS  - Culturas de Verão e Regionais</t>
  </si>
  <si>
    <t>HISTÓRICO DOS PREÇOS MÍNIMOS  - Culturas Regionais</t>
  </si>
  <si>
    <t>HISTÓRICO DOS PREÇOS MÍNIMOS  - Culturas de Inverno e Uva</t>
  </si>
  <si>
    <t>Elaborado por: MF/SPE/Coapa</t>
  </si>
  <si>
    <t>A partir da safra 2017/2018 as culturas de verão e regionais passaram a ser aprovadas no mesmo voto.</t>
  </si>
  <si>
    <t>(2) A partir da safra 2017/2018 essa cultura passou a ter Preço Mìnimo na pauta dos produtos extrativos .</t>
  </si>
  <si>
    <t>(3) A partir da safra 2010/2011 essas culturas  passaram ter Preço Mínimo na pauta dos produtos extrativos .</t>
  </si>
  <si>
    <t>(4) A vigência da safra 2011/2012 foi de ago a dez/2012.</t>
  </si>
  <si>
    <t>*Mantidos os dados separados com a finalidade de se ter o histórico.</t>
  </si>
  <si>
    <t>(2) A vigência da safra 2011/2012 foi de ago a dez/2012.</t>
  </si>
  <si>
    <t>(2) Até a safra 2010/2011 a vigência era de fev a jan.</t>
  </si>
  <si>
    <t>2019/2020</t>
  </si>
  <si>
    <t>BA, MA, PI e TO</t>
  </si>
  <si>
    <t>Nordeste (exceto BA, MA e PI)</t>
  </si>
  <si>
    <t>Norte( (exceto RO)</t>
  </si>
  <si>
    <t>Norte (exceto RO), Oeste da BA, sul do MA e sul do PI</t>
  </si>
  <si>
    <t>Nordeste (exceto Oeste da BA, Sul do MA e sul do PI)</t>
  </si>
  <si>
    <t>Oeste da BA, Sul do MA, sul do PI e TO</t>
  </si>
  <si>
    <t>Norte (exceto RO e TO)</t>
  </si>
  <si>
    <t>Nordeste (exceto Oeste da BA, sul do MA e sul do PI)</t>
  </si>
  <si>
    <t>Centro-Oeste,Sudeste, Sul, e BA-Sul</t>
  </si>
  <si>
    <t>Norte (exceto RO)</t>
  </si>
  <si>
    <t>Norte e 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</si>
</sst>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50">
    <xf numFmtId="0" fontId="0" fillId="0" borderId="0" xfId="0" applyFill="1" applyBorder="1" applyAlignment="1">
      <alignment horizontal="left" vertical="top"/>
    </xf>
    <xf numFmtId="2" fontId="2" fillId="2" borderId="7" xfId="0" applyNumberFormat="1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vertical="center" wrapText="1"/>
    </xf>
    <xf numFmtId="2" fontId="2" fillId="3" borderId="7" xfId="0" applyNumberFormat="1" applyFont="1" applyFill="1" applyBorder="1" applyAlignment="1">
      <alignment horizontal="center" vertical="center" shrinkToFit="1"/>
    </xf>
    <xf numFmtId="2" fontId="2" fillId="3" borderId="11" xfId="0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vertical="center" wrapText="1"/>
    </xf>
    <xf numFmtId="2" fontId="2" fillId="3" borderId="16" xfId="0" applyNumberFormat="1" applyFont="1" applyFill="1" applyBorder="1" applyAlignment="1">
      <alignment horizontal="center" vertical="center" shrinkToFit="1"/>
    </xf>
    <xf numFmtId="2" fontId="2" fillId="3" borderId="6" xfId="0" applyNumberFormat="1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shrinkToFit="1"/>
    </xf>
    <xf numFmtId="2" fontId="2" fillId="2" borderId="16" xfId="0" applyNumberFormat="1" applyFont="1" applyFill="1" applyBorder="1" applyAlignment="1">
      <alignment horizontal="center" vertical="center" shrinkToFit="1"/>
    </xf>
    <xf numFmtId="2" fontId="2" fillId="2" borderId="5" xfId="0" applyNumberFormat="1" applyFont="1" applyFill="1" applyBorder="1" applyAlignment="1">
      <alignment horizontal="center" vertical="center" shrinkToFit="1"/>
    </xf>
    <xf numFmtId="2" fontId="2" fillId="2" borderId="20" xfId="0" applyNumberFormat="1" applyFont="1" applyFill="1" applyBorder="1" applyAlignment="1">
      <alignment horizontal="center" vertical="center" shrinkToFit="1"/>
    </xf>
    <xf numFmtId="2" fontId="3" fillId="2" borderId="20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41" xfId="0" applyNumberFormat="1" applyFont="1" applyFill="1" applyBorder="1" applyAlignment="1">
      <alignment horizontal="center" vertical="center" wrapText="1"/>
    </xf>
    <xf numFmtId="2" fontId="3" fillId="2" borderId="16" xfId="0" applyNumberFormat="1" applyFont="1" applyFill="1" applyBorder="1" applyAlignment="1">
      <alignment horizontal="center" vertical="center" wrapText="1"/>
    </xf>
    <xf numFmtId="2" fontId="3" fillId="2" borderId="42" xfId="0" applyNumberFormat="1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shrinkToFit="1"/>
    </xf>
    <xf numFmtId="2" fontId="2" fillId="2" borderId="27" xfId="0" applyNumberFormat="1" applyFont="1" applyFill="1" applyBorder="1" applyAlignment="1">
      <alignment horizontal="center" vertical="center" shrinkToFit="1"/>
    </xf>
    <xf numFmtId="2" fontId="3" fillId="3" borderId="5" xfId="0" applyNumberFormat="1" applyFont="1" applyFill="1" applyBorder="1" applyAlignment="1">
      <alignment horizontal="center" vertical="center" wrapText="1"/>
    </xf>
    <xf numFmtId="2" fontId="3" fillId="3" borderId="16" xfId="0" applyNumberFormat="1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vertical="center" shrinkToFit="1"/>
    </xf>
    <xf numFmtId="2" fontId="2" fillId="3" borderId="20" xfId="0" applyNumberFormat="1" applyFont="1" applyFill="1" applyBorder="1" applyAlignment="1">
      <alignment horizontal="center" vertical="center" shrinkToFit="1"/>
    </xf>
    <xf numFmtId="2" fontId="2" fillId="3" borderId="1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 shrinkToFit="1"/>
    </xf>
    <xf numFmtId="2" fontId="2" fillId="3" borderId="24" xfId="0" applyNumberFormat="1" applyFont="1" applyFill="1" applyBorder="1" applyAlignment="1">
      <alignment horizontal="center" vertical="center" shrinkToFit="1"/>
    </xf>
    <xf numFmtId="2" fontId="2" fillId="3" borderId="35" xfId="0" applyNumberFormat="1" applyFont="1" applyFill="1" applyBorder="1" applyAlignment="1">
      <alignment horizontal="center" vertical="center"/>
    </xf>
    <xf numFmtId="2" fontId="2" fillId="3" borderId="23" xfId="0" applyNumberFormat="1" applyFont="1" applyFill="1" applyBorder="1" applyAlignment="1">
      <alignment horizontal="center" vertical="center" shrinkToFit="1"/>
    </xf>
    <xf numFmtId="2" fontId="2" fillId="3" borderId="13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left" vertical="center" wrapText="1"/>
    </xf>
    <xf numFmtId="2" fontId="3" fillId="3" borderId="20" xfId="0" applyNumberFormat="1" applyFont="1" applyFill="1" applyBorder="1" applyAlignment="1">
      <alignment horizontal="center" vertical="center" wrapText="1"/>
    </xf>
    <xf numFmtId="2" fontId="3" fillId="3" borderId="1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2" fontId="2" fillId="2" borderId="47" xfId="0" applyNumberFormat="1" applyFont="1" applyFill="1" applyBorder="1" applyAlignment="1">
      <alignment horizontal="center" vertical="center" shrinkToFit="1"/>
    </xf>
    <xf numFmtId="2" fontId="2" fillId="3" borderId="10" xfId="0" applyNumberFormat="1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/>
    </xf>
    <xf numFmtId="2" fontId="2" fillId="2" borderId="47" xfId="0" quotePrefix="1" applyNumberFormat="1" applyFont="1" applyFill="1" applyBorder="1" applyAlignment="1">
      <alignment horizontal="center" vertical="center" shrinkToFit="1"/>
    </xf>
    <xf numFmtId="2" fontId="2" fillId="3" borderId="1" xfId="0" applyNumberFormat="1" applyFont="1" applyFill="1" applyBorder="1" applyAlignment="1">
      <alignment horizontal="center" vertical="center" shrinkToFit="1"/>
    </xf>
    <xf numFmtId="2" fontId="2" fillId="3" borderId="10" xfId="0" quotePrefix="1" applyNumberFormat="1" applyFont="1" applyFill="1" applyBorder="1" applyAlignment="1">
      <alignment horizontal="center" vertical="center" shrinkToFit="1"/>
    </xf>
    <xf numFmtId="2" fontId="2" fillId="2" borderId="5" xfId="0" quotePrefix="1" applyNumberFormat="1" applyFont="1" applyFill="1" applyBorder="1" applyAlignment="1">
      <alignment horizontal="center" vertical="center" shrinkToFit="1"/>
    </xf>
    <xf numFmtId="2" fontId="2" fillId="3" borderId="5" xfId="0" quotePrefix="1" applyNumberFormat="1" applyFont="1" applyFill="1" applyBorder="1" applyAlignment="1">
      <alignment horizontal="center" vertical="center" shrinkToFit="1"/>
    </xf>
    <xf numFmtId="2" fontId="2" fillId="2" borderId="2" xfId="0" quotePrefix="1" applyNumberFormat="1" applyFont="1" applyFill="1" applyBorder="1" applyAlignment="1">
      <alignment horizontal="center" vertical="center" shrinkToFit="1"/>
    </xf>
    <xf numFmtId="2" fontId="2" fillId="2" borderId="24" xfId="0" quotePrefix="1" applyNumberFormat="1" applyFont="1" applyFill="1" applyBorder="1" applyAlignment="1">
      <alignment horizontal="center" vertical="center" shrinkToFit="1"/>
    </xf>
    <xf numFmtId="2" fontId="2" fillId="3" borderId="47" xfId="0" applyNumberFormat="1" applyFont="1" applyFill="1" applyBorder="1" applyAlignment="1">
      <alignment horizontal="center" vertical="center" shrinkToFit="1"/>
    </xf>
    <xf numFmtId="2" fontId="2" fillId="2" borderId="10" xfId="0" quotePrefix="1" applyNumberFormat="1" applyFont="1" applyFill="1" applyBorder="1" applyAlignment="1">
      <alignment horizontal="center" vertical="center" shrinkToFit="1"/>
    </xf>
    <xf numFmtId="2" fontId="2" fillId="2" borderId="23" xfId="0" quotePrefix="1" applyNumberFormat="1" applyFont="1" applyFill="1" applyBorder="1" applyAlignment="1">
      <alignment horizontal="center" vertical="center" shrinkToFit="1"/>
    </xf>
    <xf numFmtId="2" fontId="2" fillId="3" borderId="47" xfId="0" quotePrefix="1" applyNumberFormat="1" applyFont="1" applyFill="1" applyBorder="1" applyAlignment="1">
      <alignment horizontal="center" vertical="center" shrinkToFit="1"/>
    </xf>
    <xf numFmtId="2" fontId="2" fillId="3" borderId="2" xfId="0" quotePrefix="1" applyNumberFormat="1" applyFont="1" applyFill="1" applyBorder="1" applyAlignment="1">
      <alignment horizontal="center" vertical="center" shrinkToFit="1"/>
    </xf>
    <xf numFmtId="2" fontId="2" fillId="3" borderId="20" xfId="0" quotePrefix="1" applyNumberFormat="1" applyFont="1" applyFill="1" applyBorder="1" applyAlignment="1">
      <alignment horizontal="center" vertical="center" shrinkToFit="1"/>
    </xf>
    <xf numFmtId="2" fontId="2" fillId="3" borderId="1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shrinkToFit="1"/>
    </xf>
    <xf numFmtId="2" fontId="2" fillId="3" borderId="9" xfId="0" applyNumberFormat="1" applyFont="1" applyFill="1" applyBorder="1" applyAlignment="1">
      <alignment horizontal="center" vertical="center" shrinkToFit="1"/>
    </xf>
    <xf numFmtId="2" fontId="3" fillId="3" borderId="7" xfId="0" applyNumberFormat="1" applyFont="1" applyFill="1" applyBorder="1" applyAlignment="1">
      <alignment horizontal="center" vertical="center" wrapText="1"/>
    </xf>
    <xf numFmtId="2" fontId="2" fillId="3" borderId="46" xfId="0" applyNumberFormat="1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2" fontId="2" fillId="2" borderId="35" xfId="0" applyNumberFormat="1" applyFont="1" applyFill="1" applyBorder="1" applyAlignment="1">
      <alignment horizontal="center" vertical="center" shrinkToFit="1"/>
    </xf>
    <xf numFmtId="2" fontId="2" fillId="3" borderId="39" xfId="0" applyNumberFormat="1" applyFont="1" applyFill="1" applyBorder="1" applyAlignment="1">
      <alignment horizontal="center" vertical="center" shrinkToFit="1"/>
    </xf>
    <xf numFmtId="0" fontId="2" fillId="2" borderId="4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 shrinkToFi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left" vertical="center" wrapText="1"/>
    </xf>
    <xf numFmtId="2" fontId="2" fillId="2" borderId="20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shrinkToFit="1"/>
    </xf>
    <xf numFmtId="0" fontId="2" fillId="3" borderId="2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left" vertical="center"/>
    </xf>
    <xf numFmtId="2" fontId="2" fillId="0" borderId="13" xfId="0" quotePrefix="1" applyNumberFormat="1" applyFont="1" applyFill="1" applyBorder="1" applyAlignment="1">
      <alignment horizontal="center" vertical="center"/>
    </xf>
    <xf numFmtId="2" fontId="2" fillId="0" borderId="14" xfId="0" quotePrefix="1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2" fontId="2" fillId="0" borderId="35" xfId="0" quotePrefix="1" applyNumberFormat="1" applyFont="1" applyFill="1" applyBorder="1" applyAlignment="1">
      <alignment horizontal="center" vertical="center"/>
    </xf>
    <xf numFmtId="2" fontId="2" fillId="0" borderId="20" xfId="0" quotePrefix="1" applyNumberFormat="1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left" vertical="center"/>
    </xf>
    <xf numFmtId="0" fontId="1" fillId="3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center"/>
    </xf>
    <xf numFmtId="10" fontId="2" fillId="0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2" fontId="2" fillId="4" borderId="14" xfId="0" quotePrefix="1" applyNumberFormat="1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left" vertical="center" wrapText="1"/>
    </xf>
    <xf numFmtId="0" fontId="5" fillId="3" borderId="43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7"/>
  <sheetViews>
    <sheetView showGridLines="0" tabSelected="1" workbookViewId="0">
      <selection activeCell="AA3" sqref="AA3"/>
    </sheetView>
  </sheetViews>
  <sheetFormatPr defaultRowHeight="11.25" x14ac:dyDescent="0.2"/>
  <cols>
    <col min="1" max="1" width="18.1640625" style="127" customWidth="1"/>
    <col min="2" max="2" width="17.6640625" style="127" customWidth="1"/>
    <col min="3" max="3" width="67.83203125" style="127" customWidth="1"/>
    <col min="4" max="4" width="9.5" style="127" bestFit="1" customWidth="1"/>
    <col min="5" max="5" width="9.33203125" style="127" customWidth="1"/>
    <col min="6" max="7" width="10.83203125" style="127" customWidth="1"/>
    <col min="8" max="8" width="7.6640625" style="127" bestFit="1" customWidth="1"/>
    <col min="9" max="9" width="11.1640625" style="127" customWidth="1"/>
    <col min="10" max="11" width="7.6640625" style="127" customWidth="1"/>
    <col min="12" max="12" width="7.6640625" style="3" customWidth="1"/>
    <col min="13" max="25" width="7.6640625" style="127" customWidth="1"/>
    <col min="26" max="26" width="9.5" style="127" customWidth="1"/>
    <col min="27" max="16384" width="9.33203125" style="127"/>
  </cols>
  <sheetData>
    <row r="1" spans="1:27" ht="20.100000000000001" customHeight="1" x14ac:dyDescent="0.2">
      <c r="A1" s="205" t="s">
        <v>243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</row>
    <row r="2" spans="1:27" ht="17.100000000000001" customHeight="1" x14ac:dyDescent="0.2">
      <c r="A2" s="209" t="s">
        <v>0</v>
      </c>
      <c r="B2" s="203" t="s">
        <v>133</v>
      </c>
      <c r="C2" s="203" t="s">
        <v>1</v>
      </c>
      <c r="D2" s="203" t="s">
        <v>134</v>
      </c>
      <c r="E2" s="203" t="s">
        <v>136</v>
      </c>
      <c r="F2" s="160" t="s">
        <v>135</v>
      </c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</row>
    <row r="3" spans="1:27" ht="17.100000000000001" customHeight="1" x14ac:dyDescent="0.2">
      <c r="A3" s="210"/>
      <c r="B3" s="204"/>
      <c r="C3" s="204"/>
      <c r="D3" s="204"/>
      <c r="E3" s="204"/>
      <c r="F3" s="5" t="s">
        <v>2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17</v>
      </c>
      <c r="V3" s="5" t="s">
        <v>18</v>
      </c>
      <c r="W3" s="5" t="s">
        <v>19</v>
      </c>
      <c r="X3" s="8" t="s">
        <v>20</v>
      </c>
      <c r="Y3" s="8" t="s">
        <v>101</v>
      </c>
      <c r="Z3" s="8" t="s">
        <v>193</v>
      </c>
      <c r="AA3" s="248" t="s">
        <v>254</v>
      </c>
    </row>
    <row r="4" spans="1:27" ht="12.95" customHeight="1" x14ac:dyDescent="0.2">
      <c r="A4" s="162" t="s">
        <v>21</v>
      </c>
      <c r="B4" s="164" t="s">
        <v>22</v>
      </c>
      <c r="C4" s="100" t="s">
        <v>107</v>
      </c>
      <c r="D4" s="4" t="s">
        <v>103</v>
      </c>
      <c r="E4" s="166" t="s">
        <v>23</v>
      </c>
      <c r="F4" s="15">
        <v>7</v>
      </c>
      <c r="G4" s="15">
        <v>8</v>
      </c>
      <c r="H4" s="15">
        <v>8</v>
      </c>
      <c r="I4" s="15">
        <v>8.48</v>
      </c>
      <c r="J4" s="15">
        <v>10.08</v>
      </c>
      <c r="K4" s="15">
        <v>13.4</v>
      </c>
      <c r="L4" s="15">
        <v>13.4</v>
      </c>
      <c r="M4" s="15">
        <v>13.4</v>
      </c>
      <c r="N4" s="15">
        <v>13.4</v>
      </c>
      <c r="O4" s="15">
        <v>13.4</v>
      </c>
      <c r="P4" s="15">
        <v>14.4</v>
      </c>
      <c r="Q4" s="15">
        <v>15.6</v>
      </c>
      <c r="R4" s="15">
        <v>15.6</v>
      </c>
      <c r="S4" s="15">
        <v>15.6</v>
      </c>
      <c r="T4" s="15">
        <v>15.6</v>
      </c>
      <c r="U4" s="15">
        <v>19.2</v>
      </c>
      <c r="V4" s="15">
        <v>21.41</v>
      </c>
      <c r="W4" s="15">
        <v>21.41</v>
      </c>
      <c r="X4" s="17">
        <v>23.32</v>
      </c>
      <c r="Y4" s="17">
        <v>22.49</v>
      </c>
      <c r="Z4" s="17">
        <v>25.77</v>
      </c>
      <c r="AA4" s="41">
        <v>28.8</v>
      </c>
    </row>
    <row r="5" spans="1:27" ht="12.95" customHeight="1" x14ac:dyDescent="0.2">
      <c r="A5" s="169"/>
      <c r="B5" s="181"/>
      <c r="C5" s="100" t="s">
        <v>108</v>
      </c>
      <c r="D5" s="4" t="s">
        <v>104</v>
      </c>
      <c r="E5" s="167"/>
      <c r="F5" s="15">
        <v>7</v>
      </c>
      <c r="G5" s="15">
        <v>8</v>
      </c>
      <c r="H5" s="15">
        <v>8</v>
      </c>
      <c r="I5" s="15">
        <v>8.48</v>
      </c>
      <c r="J5" s="15">
        <v>10.08</v>
      </c>
      <c r="K5" s="15">
        <v>13.4</v>
      </c>
      <c r="L5" s="15">
        <v>13.4</v>
      </c>
      <c r="M5" s="15">
        <v>13.4</v>
      </c>
      <c r="N5" s="15">
        <v>13.4</v>
      </c>
      <c r="O5" s="15">
        <v>13.4</v>
      </c>
      <c r="P5" s="15">
        <v>14.4</v>
      </c>
      <c r="Q5" s="15">
        <v>15.6</v>
      </c>
      <c r="R5" s="15">
        <v>15.6</v>
      </c>
      <c r="S5" s="15">
        <v>15.6</v>
      </c>
      <c r="T5" s="15">
        <v>15.6</v>
      </c>
      <c r="U5" s="15">
        <v>19.2</v>
      </c>
      <c r="V5" s="15">
        <v>21.41</v>
      </c>
      <c r="W5" s="15">
        <v>21.41</v>
      </c>
      <c r="X5" s="17">
        <v>23.32</v>
      </c>
      <c r="Y5" s="17">
        <v>22.49</v>
      </c>
      <c r="Z5" s="17">
        <v>25.77</v>
      </c>
      <c r="AA5" s="41">
        <v>28.8</v>
      </c>
    </row>
    <row r="6" spans="1:27" ht="12.95" customHeight="1" x14ac:dyDescent="0.2">
      <c r="A6" s="169"/>
      <c r="B6" s="165"/>
      <c r="C6" s="100" t="s">
        <v>109</v>
      </c>
      <c r="D6" s="4" t="s">
        <v>105</v>
      </c>
      <c r="E6" s="167"/>
      <c r="F6" s="4" t="s">
        <v>24</v>
      </c>
      <c r="G6" s="14">
        <v>8</v>
      </c>
      <c r="H6" s="14">
        <v>8.2200000000000006</v>
      </c>
      <c r="I6" s="14">
        <v>9</v>
      </c>
      <c r="J6" s="14">
        <v>13.4</v>
      </c>
      <c r="K6" s="63">
        <v>13.4</v>
      </c>
      <c r="L6" s="63">
        <v>13.4</v>
      </c>
      <c r="M6" s="63">
        <v>13.4</v>
      </c>
      <c r="N6" s="63">
        <v>13.4</v>
      </c>
      <c r="O6" s="15">
        <v>13.4</v>
      </c>
      <c r="P6" s="15">
        <v>14.4</v>
      </c>
      <c r="Q6" s="15">
        <v>15.6</v>
      </c>
      <c r="R6" s="15">
        <v>15.6</v>
      </c>
      <c r="S6" s="15">
        <v>15.6</v>
      </c>
      <c r="T6" s="15">
        <v>15.6</v>
      </c>
      <c r="U6" s="15">
        <v>19.2</v>
      </c>
      <c r="V6" s="15">
        <v>21.41</v>
      </c>
      <c r="W6" s="15">
        <v>21.41</v>
      </c>
      <c r="X6" s="17">
        <v>23.32</v>
      </c>
      <c r="Y6" s="17">
        <v>22.49</v>
      </c>
      <c r="Z6" s="17">
        <v>25.77</v>
      </c>
      <c r="AA6" s="41">
        <v>28.8</v>
      </c>
    </row>
    <row r="7" spans="1:27" ht="12.95" customHeight="1" x14ac:dyDescent="0.2">
      <c r="A7" s="169"/>
      <c r="B7" s="164" t="s">
        <v>25</v>
      </c>
      <c r="C7" s="100" t="s">
        <v>107</v>
      </c>
      <c r="D7" s="4" t="s">
        <v>103</v>
      </c>
      <c r="E7" s="167"/>
      <c r="F7" s="15">
        <v>24.5</v>
      </c>
      <c r="G7" s="15">
        <v>28.6</v>
      </c>
      <c r="H7" s="15">
        <v>28.6</v>
      </c>
      <c r="I7" s="15">
        <v>30.32</v>
      </c>
      <c r="J7" s="15">
        <v>33.9</v>
      </c>
      <c r="K7" s="15">
        <v>44.6</v>
      </c>
      <c r="L7" s="15">
        <v>44.6</v>
      </c>
      <c r="M7" s="15">
        <v>44.6</v>
      </c>
      <c r="N7" s="15">
        <v>44.6</v>
      </c>
      <c r="O7" s="15">
        <v>44.6</v>
      </c>
      <c r="P7" s="15">
        <v>44.6</v>
      </c>
      <c r="Q7" s="15">
        <v>44.6</v>
      </c>
      <c r="R7" s="15">
        <v>44.6</v>
      </c>
      <c r="S7" s="15">
        <v>44.6</v>
      </c>
      <c r="T7" s="15">
        <v>44.6</v>
      </c>
      <c r="U7" s="15">
        <v>54.9</v>
      </c>
      <c r="V7" s="15">
        <v>54.9</v>
      </c>
      <c r="W7" s="15">
        <v>54.9</v>
      </c>
      <c r="X7" s="17">
        <v>59.8</v>
      </c>
      <c r="Y7" s="17">
        <v>56.22</v>
      </c>
      <c r="Z7" s="17">
        <v>64.42</v>
      </c>
      <c r="AA7" s="41">
        <v>72</v>
      </c>
    </row>
    <row r="8" spans="1:27" ht="12.95" customHeight="1" x14ac:dyDescent="0.2">
      <c r="A8" s="169"/>
      <c r="B8" s="181"/>
      <c r="C8" s="100" t="s">
        <v>108</v>
      </c>
      <c r="D8" s="4" t="s">
        <v>104</v>
      </c>
      <c r="E8" s="167"/>
      <c r="F8" s="15">
        <v>24.5</v>
      </c>
      <c r="G8" s="15">
        <v>28.6</v>
      </c>
      <c r="H8" s="15">
        <v>28.6</v>
      </c>
      <c r="I8" s="15">
        <v>30.32</v>
      </c>
      <c r="J8" s="15">
        <v>33.9</v>
      </c>
      <c r="K8" s="15">
        <v>44.6</v>
      </c>
      <c r="L8" s="15">
        <v>44.6</v>
      </c>
      <c r="M8" s="15">
        <v>44.6</v>
      </c>
      <c r="N8" s="15">
        <v>44.6</v>
      </c>
      <c r="O8" s="15">
        <v>44.6</v>
      </c>
      <c r="P8" s="15">
        <v>44.6</v>
      </c>
      <c r="Q8" s="15">
        <v>44.6</v>
      </c>
      <c r="R8" s="15">
        <v>44.6</v>
      </c>
      <c r="S8" s="15">
        <v>44.6</v>
      </c>
      <c r="T8" s="15">
        <v>44.6</v>
      </c>
      <c r="U8" s="15">
        <v>54.9</v>
      </c>
      <c r="V8" s="15">
        <v>54.9</v>
      </c>
      <c r="W8" s="15">
        <v>54.9</v>
      </c>
      <c r="X8" s="17">
        <v>59.8</v>
      </c>
      <c r="Y8" s="17">
        <v>56.22</v>
      </c>
      <c r="Z8" s="17">
        <v>64.42</v>
      </c>
      <c r="AA8" s="41">
        <v>72</v>
      </c>
    </row>
    <row r="9" spans="1:27" ht="12.95" customHeight="1" x14ac:dyDescent="0.2">
      <c r="A9" s="163"/>
      <c r="B9" s="165"/>
      <c r="C9" s="100" t="s">
        <v>109</v>
      </c>
      <c r="D9" s="4" t="s">
        <v>105</v>
      </c>
      <c r="E9" s="168"/>
      <c r="F9" s="4" t="s">
        <v>24</v>
      </c>
      <c r="G9" s="4" t="s">
        <v>24</v>
      </c>
      <c r="H9" s="14">
        <v>29</v>
      </c>
      <c r="I9" s="63">
        <v>30.31</v>
      </c>
      <c r="J9" s="15">
        <v>33.9</v>
      </c>
      <c r="K9" s="63">
        <v>44.6</v>
      </c>
      <c r="L9" s="63">
        <v>44.6</v>
      </c>
      <c r="M9" s="15">
        <v>44.6</v>
      </c>
      <c r="N9" s="15">
        <v>44.6</v>
      </c>
      <c r="O9" s="15">
        <v>44.6</v>
      </c>
      <c r="P9" s="15">
        <v>44.6</v>
      </c>
      <c r="Q9" s="15">
        <v>44.6</v>
      </c>
      <c r="R9" s="15">
        <v>44.6</v>
      </c>
      <c r="S9" s="15">
        <v>44.6</v>
      </c>
      <c r="T9" s="15">
        <v>44.6</v>
      </c>
      <c r="U9" s="15">
        <v>54.9</v>
      </c>
      <c r="V9" s="15">
        <v>54.9</v>
      </c>
      <c r="W9" s="15">
        <v>54.9</v>
      </c>
      <c r="X9" s="17">
        <v>59.8</v>
      </c>
      <c r="Y9" s="17">
        <v>56.22</v>
      </c>
      <c r="Z9" s="17">
        <v>64.42</v>
      </c>
      <c r="AA9" s="41">
        <v>72</v>
      </c>
    </row>
    <row r="10" spans="1:27" ht="12.95" customHeight="1" x14ac:dyDescent="0.2">
      <c r="A10" s="179" t="s">
        <v>232</v>
      </c>
      <c r="B10" s="166" t="s">
        <v>26</v>
      </c>
      <c r="C10" s="103" t="s">
        <v>27</v>
      </c>
      <c r="D10" s="4" t="s">
        <v>106</v>
      </c>
      <c r="E10" s="166" t="s">
        <v>28</v>
      </c>
      <c r="F10" s="4" t="s">
        <v>24</v>
      </c>
      <c r="G10" s="4" t="s">
        <v>24</v>
      </c>
      <c r="H10" s="4" t="s">
        <v>24</v>
      </c>
      <c r="I10" s="4" t="s">
        <v>24</v>
      </c>
      <c r="J10" s="4" t="s">
        <v>24</v>
      </c>
      <c r="K10" s="4" t="s">
        <v>24</v>
      </c>
      <c r="L10" s="4" t="s">
        <v>24</v>
      </c>
      <c r="M10" s="4" t="s">
        <v>24</v>
      </c>
      <c r="N10" s="4" t="s">
        <v>24</v>
      </c>
      <c r="O10" s="4" t="s">
        <v>24</v>
      </c>
      <c r="P10" s="4" t="s">
        <v>24</v>
      </c>
      <c r="Q10" s="4" t="s">
        <v>24</v>
      </c>
      <c r="R10" s="4" t="s">
        <v>24</v>
      </c>
      <c r="S10" s="4" t="s">
        <v>24</v>
      </c>
      <c r="T10" s="4" t="s">
        <v>24</v>
      </c>
      <c r="U10" s="15">
        <v>20.57</v>
      </c>
      <c r="V10" s="15">
        <v>20.57</v>
      </c>
      <c r="W10" s="15">
        <v>22.16</v>
      </c>
      <c r="X10" s="17">
        <v>24.05</v>
      </c>
      <c r="Y10" s="4" t="s">
        <v>24</v>
      </c>
      <c r="Z10" s="2" t="s">
        <v>24</v>
      </c>
      <c r="AA10" s="2" t="s">
        <v>24</v>
      </c>
    </row>
    <row r="11" spans="1:27" ht="12.95" customHeight="1" x14ac:dyDescent="0.2">
      <c r="A11" s="180"/>
      <c r="B11" s="168"/>
      <c r="C11" s="103" t="s">
        <v>120</v>
      </c>
      <c r="D11" s="110"/>
      <c r="E11" s="168"/>
      <c r="F11" s="15">
        <f>0.28*25</f>
        <v>7.0000000000000009</v>
      </c>
      <c r="G11" s="15">
        <v>8</v>
      </c>
      <c r="H11" s="15">
        <v>9</v>
      </c>
      <c r="I11" s="15">
        <v>9.66</v>
      </c>
      <c r="J11" s="15">
        <f>0.4656*25</f>
        <v>11.64</v>
      </c>
      <c r="K11" s="15">
        <v>16.100000000000001</v>
      </c>
      <c r="L11" s="15">
        <v>16.100000000000001</v>
      </c>
      <c r="M11" s="15">
        <v>16.100000000000001</v>
      </c>
      <c r="N11" s="15">
        <v>16.100000000000001</v>
      </c>
      <c r="O11" s="6"/>
      <c r="P11" s="15">
        <v>18.07</v>
      </c>
      <c r="Q11" s="15">
        <v>18.07</v>
      </c>
      <c r="R11" s="15">
        <v>18.07</v>
      </c>
      <c r="S11" s="15">
        <v>18.5</v>
      </c>
      <c r="T11" s="15">
        <v>18.5</v>
      </c>
      <c r="U11" s="4" t="s">
        <v>24</v>
      </c>
      <c r="V11" s="4" t="s">
        <v>24</v>
      </c>
      <c r="W11" s="4" t="s">
        <v>24</v>
      </c>
      <c r="X11" s="4" t="s">
        <v>24</v>
      </c>
      <c r="Y11" s="4" t="s">
        <v>24</v>
      </c>
      <c r="Z11" s="2" t="s">
        <v>24</v>
      </c>
      <c r="AA11" s="2" t="s">
        <v>24</v>
      </c>
    </row>
    <row r="12" spans="1:27" ht="12.95" customHeight="1" x14ac:dyDescent="0.2">
      <c r="A12" s="162" t="s">
        <v>29</v>
      </c>
      <c r="B12" s="164" t="s">
        <v>30</v>
      </c>
      <c r="C12" s="100" t="s">
        <v>31</v>
      </c>
      <c r="D12" s="166" t="s">
        <v>106</v>
      </c>
      <c r="E12" s="110" t="s">
        <v>32</v>
      </c>
      <c r="F12" s="63">
        <v>10.53</v>
      </c>
      <c r="G12" s="4" t="s">
        <v>24</v>
      </c>
      <c r="H12" s="4" t="s">
        <v>24</v>
      </c>
      <c r="I12" s="4" t="s">
        <v>24</v>
      </c>
      <c r="J12" s="4" t="s">
        <v>24</v>
      </c>
      <c r="K12" s="4" t="s">
        <v>24</v>
      </c>
      <c r="L12" s="4" t="s">
        <v>24</v>
      </c>
      <c r="M12" s="4" t="s">
        <v>24</v>
      </c>
      <c r="N12" s="4" t="s">
        <v>24</v>
      </c>
      <c r="O12" s="15">
        <v>22</v>
      </c>
      <c r="P12" s="15">
        <v>25.8</v>
      </c>
      <c r="Q12" s="15">
        <v>25.8</v>
      </c>
      <c r="R12" s="15">
        <v>25.8</v>
      </c>
      <c r="S12" s="15">
        <v>25.8</v>
      </c>
      <c r="T12" s="15">
        <v>25.8</v>
      </c>
      <c r="U12" s="15">
        <v>25.8</v>
      </c>
      <c r="V12" s="15">
        <v>27.25</v>
      </c>
      <c r="W12" s="15">
        <v>29.67</v>
      </c>
      <c r="X12" s="17">
        <v>34.97</v>
      </c>
      <c r="Y12" s="17">
        <v>36.01</v>
      </c>
      <c r="Z12" s="17">
        <v>36.44</v>
      </c>
      <c r="AA12" s="65">
        <v>39.630000000000003</v>
      </c>
    </row>
    <row r="13" spans="1:27" ht="12.95" customHeight="1" x14ac:dyDescent="0.2">
      <c r="A13" s="169"/>
      <c r="B13" s="181"/>
      <c r="C13" s="100" t="s">
        <v>190</v>
      </c>
      <c r="D13" s="182"/>
      <c r="E13" s="185" t="s">
        <v>33</v>
      </c>
      <c r="F13" s="80">
        <v>12.64</v>
      </c>
      <c r="G13" s="4" t="s">
        <v>24</v>
      </c>
      <c r="H13" s="4" t="s">
        <v>24</v>
      </c>
      <c r="I13" s="4" t="s">
        <v>24</v>
      </c>
      <c r="J13" s="4" t="s">
        <v>24</v>
      </c>
      <c r="K13" s="4" t="s">
        <v>24</v>
      </c>
      <c r="L13" s="4" t="s">
        <v>24</v>
      </c>
      <c r="M13" s="4" t="s">
        <v>24</v>
      </c>
      <c r="N13" s="4" t="s">
        <v>24</v>
      </c>
      <c r="O13" s="14">
        <v>26.4</v>
      </c>
      <c r="P13" s="15">
        <v>30.96</v>
      </c>
      <c r="Q13" s="15">
        <v>30.96</v>
      </c>
      <c r="R13" s="15">
        <v>30.96</v>
      </c>
      <c r="S13" s="15">
        <v>30.96</v>
      </c>
      <c r="T13" s="15">
        <v>30.96</v>
      </c>
      <c r="U13" s="15">
        <v>33</v>
      </c>
      <c r="V13" s="15">
        <v>33</v>
      </c>
      <c r="W13" s="15">
        <v>35.6</v>
      </c>
      <c r="X13" s="17">
        <v>41.97</v>
      </c>
      <c r="Y13" s="17">
        <v>43.21</v>
      </c>
      <c r="Z13" s="17">
        <v>43.21</v>
      </c>
      <c r="AA13" s="65">
        <v>47.55</v>
      </c>
    </row>
    <row r="14" spans="1:27" ht="12.95" customHeight="1" x14ac:dyDescent="0.2">
      <c r="A14" s="169"/>
      <c r="B14" s="181"/>
      <c r="C14" s="103" t="s">
        <v>34</v>
      </c>
      <c r="D14" s="182"/>
      <c r="E14" s="185"/>
      <c r="F14" s="51" t="s">
        <v>24</v>
      </c>
      <c r="G14" s="63">
        <v>12.64</v>
      </c>
      <c r="H14" s="63">
        <v>12.64</v>
      </c>
      <c r="I14" s="63">
        <v>12.64</v>
      </c>
      <c r="J14" s="63" t="s">
        <v>226</v>
      </c>
      <c r="K14" s="14">
        <v>20.7</v>
      </c>
      <c r="L14" s="14">
        <v>20.7</v>
      </c>
      <c r="M14" s="4" t="s">
        <v>24</v>
      </c>
      <c r="N14" s="4" t="s">
        <v>24</v>
      </c>
      <c r="O14" s="15">
        <v>23.34</v>
      </c>
      <c r="P14" s="15">
        <v>25.5</v>
      </c>
      <c r="Q14" s="15">
        <v>28.23</v>
      </c>
      <c r="R14" s="15">
        <v>28.23</v>
      </c>
      <c r="S14" s="15">
        <v>28.23</v>
      </c>
      <c r="T14" s="15">
        <v>28.23</v>
      </c>
      <c r="U14" s="15">
        <v>31.86</v>
      </c>
      <c r="V14" s="15">
        <v>32.700000000000003</v>
      </c>
      <c r="W14" s="11" t="s">
        <v>24</v>
      </c>
      <c r="X14" s="11" t="s">
        <v>24</v>
      </c>
      <c r="Y14" s="11" t="s">
        <v>24</v>
      </c>
      <c r="Z14" s="2" t="s">
        <v>24</v>
      </c>
      <c r="AA14" s="2" t="s">
        <v>24</v>
      </c>
    </row>
    <row r="15" spans="1:27" ht="12.95" customHeight="1" x14ac:dyDescent="0.2">
      <c r="A15" s="169"/>
      <c r="B15" s="181"/>
      <c r="C15" s="103" t="s">
        <v>110</v>
      </c>
      <c r="D15" s="182"/>
      <c r="E15" s="185"/>
      <c r="F15" s="98">
        <v>9.3000000000000007</v>
      </c>
      <c r="G15" s="14">
        <v>9.3000000000000007</v>
      </c>
      <c r="H15" s="15">
        <v>10.92</v>
      </c>
      <c r="I15" s="15">
        <v>13.1</v>
      </c>
      <c r="J15" s="15">
        <v>16.8</v>
      </c>
      <c r="K15" s="15">
        <v>20</v>
      </c>
      <c r="L15" s="15">
        <v>20</v>
      </c>
      <c r="M15" s="15">
        <v>11.13</v>
      </c>
      <c r="N15" s="15">
        <v>11.13</v>
      </c>
      <c r="O15" s="6" t="s">
        <v>24</v>
      </c>
      <c r="P15" s="4" t="s">
        <v>24</v>
      </c>
      <c r="Q15" s="4" t="s">
        <v>24</v>
      </c>
      <c r="R15" s="4" t="s">
        <v>24</v>
      </c>
      <c r="S15" s="4" t="s">
        <v>24</v>
      </c>
      <c r="T15" s="4" t="s">
        <v>24</v>
      </c>
      <c r="U15" s="4" t="s">
        <v>24</v>
      </c>
      <c r="V15" s="4" t="s">
        <v>24</v>
      </c>
      <c r="W15" s="2" t="s">
        <v>24</v>
      </c>
      <c r="X15" s="11" t="s">
        <v>24</v>
      </c>
      <c r="Y15" s="11" t="s">
        <v>24</v>
      </c>
      <c r="Z15" s="11" t="s">
        <v>24</v>
      </c>
      <c r="AA15" s="11" t="s">
        <v>24</v>
      </c>
    </row>
    <row r="16" spans="1:27" ht="12.95" customHeight="1" x14ac:dyDescent="0.2">
      <c r="A16" s="169"/>
      <c r="B16" s="181"/>
      <c r="C16" s="103" t="s">
        <v>36</v>
      </c>
      <c r="D16" s="182"/>
      <c r="E16" s="185"/>
      <c r="F16" s="80">
        <v>8.9700000000000006</v>
      </c>
      <c r="G16" s="63">
        <v>8.9700000000000006</v>
      </c>
      <c r="H16" s="6"/>
      <c r="I16" s="95">
        <v>7.68</v>
      </c>
      <c r="J16" s="95">
        <v>7.68</v>
      </c>
      <c r="K16" s="95">
        <v>10.75</v>
      </c>
      <c r="L16" s="6" t="s">
        <v>24</v>
      </c>
      <c r="M16" s="15">
        <v>10.75</v>
      </c>
      <c r="N16" s="15">
        <v>10.75</v>
      </c>
      <c r="O16" s="4" t="s">
        <v>24</v>
      </c>
      <c r="P16" s="4" t="s">
        <v>24</v>
      </c>
      <c r="Q16" s="4" t="s">
        <v>24</v>
      </c>
      <c r="R16" s="4" t="s">
        <v>24</v>
      </c>
      <c r="S16" s="4" t="s">
        <v>24</v>
      </c>
      <c r="T16" s="4" t="s">
        <v>24</v>
      </c>
      <c r="U16" s="4" t="s">
        <v>24</v>
      </c>
      <c r="V16" s="4" t="s">
        <v>24</v>
      </c>
      <c r="W16" s="2" t="s">
        <v>24</v>
      </c>
      <c r="X16" s="11" t="s">
        <v>24</v>
      </c>
      <c r="Y16" s="11" t="s">
        <v>24</v>
      </c>
      <c r="Z16" s="11" t="s">
        <v>24</v>
      </c>
      <c r="AA16" s="11" t="s">
        <v>24</v>
      </c>
    </row>
    <row r="17" spans="1:27" ht="12.95" customHeight="1" x14ac:dyDescent="0.2">
      <c r="A17" s="169"/>
      <c r="B17" s="181"/>
      <c r="C17" s="103" t="s">
        <v>37</v>
      </c>
      <c r="D17" s="182"/>
      <c r="E17" s="185"/>
      <c r="F17" s="80">
        <v>8.4600000000000009</v>
      </c>
      <c r="G17" s="63">
        <v>8.4600000000000009</v>
      </c>
      <c r="H17" s="6"/>
      <c r="I17" s="95">
        <v>7.23</v>
      </c>
      <c r="J17" s="95">
        <v>7.23</v>
      </c>
      <c r="K17" s="95">
        <v>10.119999999999999</v>
      </c>
      <c r="L17" s="6" t="s">
        <v>24</v>
      </c>
      <c r="M17" s="15">
        <v>10.119999999999999</v>
      </c>
      <c r="N17" s="15">
        <v>10.119999999999999</v>
      </c>
      <c r="O17" s="4" t="s">
        <v>24</v>
      </c>
      <c r="P17" s="4" t="s">
        <v>24</v>
      </c>
      <c r="Q17" s="4" t="s">
        <v>24</v>
      </c>
      <c r="R17" s="4" t="s">
        <v>24</v>
      </c>
      <c r="S17" s="4" t="s">
        <v>24</v>
      </c>
      <c r="T17" s="4" t="s">
        <v>24</v>
      </c>
      <c r="U17" s="4" t="s">
        <v>24</v>
      </c>
      <c r="V17" s="4" t="s">
        <v>24</v>
      </c>
      <c r="W17" s="2" t="s">
        <v>24</v>
      </c>
      <c r="X17" s="11" t="s">
        <v>24</v>
      </c>
      <c r="Y17" s="11" t="s">
        <v>24</v>
      </c>
      <c r="Z17" s="11" t="s">
        <v>24</v>
      </c>
      <c r="AA17" s="11" t="s">
        <v>24</v>
      </c>
    </row>
    <row r="18" spans="1:27" ht="12.95" customHeight="1" x14ac:dyDescent="0.2">
      <c r="A18" s="169"/>
      <c r="B18" s="181"/>
      <c r="C18" s="103" t="s">
        <v>38</v>
      </c>
      <c r="D18" s="182"/>
      <c r="E18" s="185"/>
      <c r="F18" s="51" t="s">
        <v>24</v>
      </c>
      <c r="G18" s="4" t="s">
        <v>24</v>
      </c>
      <c r="H18" s="4" t="s">
        <v>24</v>
      </c>
      <c r="I18" s="4" t="s">
        <v>24</v>
      </c>
      <c r="J18" s="4" t="s">
        <v>24</v>
      </c>
      <c r="K18" s="4" t="s">
        <v>24</v>
      </c>
      <c r="L18" s="4" t="s">
        <v>24</v>
      </c>
      <c r="M18" s="15">
        <v>10.119999999999999</v>
      </c>
      <c r="N18" s="15">
        <v>10.119999999999999</v>
      </c>
      <c r="O18" s="6" t="s">
        <v>24</v>
      </c>
      <c r="P18" s="4" t="s">
        <v>24</v>
      </c>
      <c r="Q18" s="4" t="s">
        <v>24</v>
      </c>
      <c r="R18" s="4" t="s">
        <v>24</v>
      </c>
      <c r="S18" s="4" t="s">
        <v>24</v>
      </c>
      <c r="T18" s="4" t="s">
        <v>24</v>
      </c>
      <c r="U18" s="4" t="s">
        <v>24</v>
      </c>
      <c r="V18" s="4" t="s">
        <v>24</v>
      </c>
      <c r="W18" s="2" t="s">
        <v>24</v>
      </c>
      <c r="X18" s="11" t="s">
        <v>24</v>
      </c>
      <c r="Y18" s="11" t="s">
        <v>24</v>
      </c>
      <c r="Z18" s="11" t="s">
        <v>24</v>
      </c>
      <c r="AA18" s="11" t="s">
        <v>24</v>
      </c>
    </row>
    <row r="19" spans="1:27" ht="12.95" customHeight="1" x14ac:dyDescent="0.2">
      <c r="A19" s="169"/>
      <c r="B19" s="165"/>
      <c r="C19" s="103" t="s">
        <v>39</v>
      </c>
      <c r="D19" s="183"/>
      <c r="E19" s="185"/>
      <c r="F19" s="51" t="s">
        <v>24</v>
      </c>
      <c r="G19" s="4" t="s">
        <v>24</v>
      </c>
      <c r="H19" s="4" t="s">
        <v>24</v>
      </c>
      <c r="I19" s="4" t="s">
        <v>24</v>
      </c>
      <c r="J19" s="4" t="s">
        <v>24</v>
      </c>
      <c r="K19" s="4" t="s">
        <v>24</v>
      </c>
      <c r="L19" s="4" t="s">
        <v>24</v>
      </c>
      <c r="M19" s="4" t="s">
        <v>24</v>
      </c>
      <c r="N19" s="4" t="s">
        <v>24</v>
      </c>
      <c r="O19" s="6" t="s">
        <v>24</v>
      </c>
      <c r="P19" s="4" t="s">
        <v>24</v>
      </c>
      <c r="Q19" s="4" t="s">
        <v>24</v>
      </c>
      <c r="R19" s="4" t="s">
        <v>24</v>
      </c>
      <c r="S19" s="4" t="s">
        <v>24</v>
      </c>
      <c r="T19" s="4" t="s">
        <v>24</v>
      </c>
      <c r="U19" s="4" t="s">
        <v>24</v>
      </c>
      <c r="V19" s="4" t="s">
        <v>24</v>
      </c>
      <c r="W19" s="2" t="s">
        <v>24</v>
      </c>
      <c r="X19" s="10" t="s">
        <v>24</v>
      </c>
      <c r="Y19" s="10" t="s">
        <v>24</v>
      </c>
      <c r="Z19" s="10" t="s">
        <v>24</v>
      </c>
      <c r="AA19" s="10" t="s">
        <v>24</v>
      </c>
    </row>
    <row r="20" spans="1:27" ht="12.95" customHeight="1" x14ac:dyDescent="0.2">
      <c r="A20" s="169"/>
      <c r="B20" s="164" t="s">
        <v>35</v>
      </c>
      <c r="C20" s="100" t="s">
        <v>31</v>
      </c>
      <c r="D20" s="166" t="s">
        <v>106</v>
      </c>
      <c r="E20" s="112" t="s">
        <v>32</v>
      </c>
      <c r="F20" s="4" t="s">
        <v>24</v>
      </c>
      <c r="G20" s="4" t="s">
        <v>24</v>
      </c>
      <c r="H20" s="4" t="s">
        <v>24</v>
      </c>
      <c r="I20" s="4" t="s">
        <v>24</v>
      </c>
      <c r="J20" s="4" t="s">
        <v>24</v>
      </c>
      <c r="K20" s="4" t="s">
        <v>24</v>
      </c>
      <c r="L20" s="4" t="s">
        <v>24</v>
      </c>
      <c r="M20" s="4" t="s">
        <v>24</v>
      </c>
      <c r="N20" s="4" t="s">
        <v>24</v>
      </c>
      <c r="O20" s="63">
        <v>11.35</v>
      </c>
      <c r="P20" s="15">
        <v>15.74</v>
      </c>
      <c r="Q20" s="15">
        <v>18.899999999999999</v>
      </c>
      <c r="R20" s="15">
        <v>18.899999999999999</v>
      </c>
      <c r="S20" s="15">
        <v>18.899999999999999</v>
      </c>
      <c r="T20" s="15">
        <v>18.899999999999999</v>
      </c>
      <c r="U20" s="15">
        <v>18.899999999999999</v>
      </c>
      <c r="V20" s="15">
        <v>18.899999999999999</v>
      </c>
      <c r="W20" s="15">
        <v>18.899999999999999</v>
      </c>
      <c r="X20" s="18">
        <v>18.899999999999999</v>
      </c>
      <c r="Y20" s="18">
        <v>18.899999999999999</v>
      </c>
      <c r="Z20" s="18">
        <v>18.899999999999999</v>
      </c>
      <c r="AA20" s="10" t="s">
        <v>24</v>
      </c>
    </row>
    <row r="21" spans="1:27" ht="12.95" customHeight="1" x14ac:dyDescent="0.2">
      <c r="A21" s="169"/>
      <c r="B21" s="181"/>
      <c r="C21" s="100" t="s">
        <v>233</v>
      </c>
      <c r="D21" s="167"/>
      <c r="E21" s="166" t="s">
        <v>33</v>
      </c>
      <c r="F21" s="4" t="s">
        <v>24</v>
      </c>
      <c r="G21" s="4" t="s">
        <v>24</v>
      </c>
      <c r="H21" s="4" t="s">
        <v>24</v>
      </c>
      <c r="I21" s="4" t="s">
        <v>24</v>
      </c>
      <c r="J21" s="4" t="s">
        <v>24</v>
      </c>
      <c r="K21" s="4" t="s">
        <v>24</v>
      </c>
      <c r="L21" s="4" t="s">
        <v>24</v>
      </c>
      <c r="M21" s="4" t="s">
        <v>24</v>
      </c>
      <c r="N21" s="4" t="s">
        <v>24</v>
      </c>
      <c r="O21" s="63">
        <v>13.62</v>
      </c>
      <c r="P21" s="15">
        <v>18.88</v>
      </c>
      <c r="Q21" s="15">
        <v>18.899999999999999</v>
      </c>
      <c r="R21" s="15">
        <v>18.899999999999999</v>
      </c>
      <c r="S21" s="15">
        <v>18.899999999999999</v>
      </c>
      <c r="T21" s="15">
        <v>18.899999999999999</v>
      </c>
      <c r="U21" s="15">
        <v>21.3</v>
      </c>
      <c r="V21" s="15">
        <v>21.3</v>
      </c>
      <c r="W21" s="15">
        <v>24.45</v>
      </c>
      <c r="X21" s="17">
        <v>24.45</v>
      </c>
      <c r="Y21" s="17">
        <v>24.45</v>
      </c>
      <c r="Z21" s="17">
        <v>24.45</v>
      </c>
      <c r="AA21" s="10" t="s">
        <v>24</v>
      </c>
    </row>
    <row r="22" spans="1:27" ht="12.95" customHeight="1" x14ac:dyDescent="0.2">
      <c r="A22" s="169"/>
      <c r="B22" s="181"/>
      <c r="C22" s="103" t="s">
        <v>34</v>
      </c>
      <c r="D22" s="167"/>
      <c r="E22" s="167"/>
      <c r="F22" s="4" t="s">
        <v>24</v>
      </c>
      <c r="G22" s="4" t="s">
        <v>24</v>
      </c>
      <c r="H22" s="4" t="s">
        <v>24</v>
      </c>
      <c r="I22" s="4" t="s">
        <v>24</v>
      </c>
      <c r="J22" s="4" t="s">
        <v>24</v>
      </c>
      <c r="K22" s="4" t="s">
        <v>24</v>
      </c>
      <c r="L22" s="4" t="s">
        <v>24</v>
      </c>
      <c r="M22" s="4" t="s">
        <v>24</v>
      </c>
      <c r="N22" s="4" t="s">
        <v>24</v>
      </c>
      <c r="O22" s="63">
        <v>13.14</v>
      </c>
      <c r="P22" s="15">
        <v>16.12</v>
      </c>
      <c r="Q22" s="15">
        <v>21.66</v>
      </c>
      <c r="R22" s="15">
        <v>21.66</v>
      </c>
      <c r="S22" s="15">
        <v>21.66</v>
      </c>
      <c r="T22" s="15">
        <v>21.66</v>
      </c>
      <c r="U22" s="15">
        <v>24.45</v>
      </c>
      <c r="V22" s="15">
        <v>24.45</v>
      </c>
      <c r="W22" s="4" t="s">
        <v>24</v>
      </c>
      <c r="X22" s="4" t="s">
        <v>24</v>
      </c>
      <c r="Y22" s="11" t="s">
        <v>24</v>
      </c>
      <c r="Z22" s="2" t="s">
        <v>24</v>
      </c>
      <c r="AA22" s="2" t="s">
        <v>24</v>
      </c>
    </row>
    <row r="23" spans="1:27" ht="12.95" customHeight="1" x14ac:dyDescent="0.2">
      <c r="A23" s="169"/>
      <c r="B23" s="181"/>
      <c r="C23" s="103" t="s">
        <v>110</v>
      </c>
      <c r="D23" s="167"/>
      <c r="E23" s="167"/>
      <c r="F23" s="15">
        <v>9.3000000000000007</v>
      </c>
      <c r="G23" s="15">
        <v>9.3000000000000007</v>
      </c>
      <c r="H23" s="15">
        <v>8.3699999999999992</v>
      </c>
      <c r="I23" s="15">
        <v>7.95</v>
      </c>
      <c r="J23" s="15">
        <v>7.95</v>
      </c>
      <c r="K23" s="15">
        <v>11.13</v>
      </c>
      <c r="L23" s="15">
        <v>11.13</v>
      </c>
      <c r="M23" s="15">
        <v>11.13</v>
      </c>
      <c r="N23" s="15">
        <v>11.13</v>
      </c>
      <c r="O23" s="15">
        <v>13.62</v>
      </c>
      <c r="P23" s="4" t="s">
        <v>24</v>
      </c>
      <c r="Q23" s="4" t="s">
        <v>24</v>
      </c>
      <c r="R23" s="4" t="s">
        <v>24</v>
      </c>
      <c r="S23" s="4" t="s">
        <v>24</v>
      </c>
      <c r="T23" s="4" t="s">
        <v>24</v>
      </c>
      <c r="U23" s="4" t="s">
        <v>24</v>
      </c>
      <c r="V23" s="4" t="s">
        <v>24</v>
      </c>
      <c r="W23" s="4" t="s">
        <v>24</v>
      </c>
      <c r="X23" s="2" t="s">
        <v>24</v>
      </c>
      <c r="Y23" s="2" t="s">
        <v>24</v>
      </c>
      <c r="Z23" s="2" t="s">
        <v>24</v>
      </c>
      <c r="AA23" s="2" t="s">
        <v>24</v>
      </c>
    </row>
    <row r="24" spans="1:27" ht="12.95" customHeight="1" x14ac:dyDescent="0.2">
      <c r="A24" s="169"/>
      <c r="B24" s="181"/>
      <c r="C24" s="103" t="s">
        <v>36</v>
      </c>
      <c r="D24" s="167"/>
      <c r="E24" s="167"/>
      <c r="F24" s="15">
        <v>8.9700000000000006</v>
      </c>
      <c r="G24" s="15">
        <v>8.9700000000000006</v>
      </c>
      <c r="H24" s="15">
        <v>8.07</v>
      </c>
      <c r="I24" s="15">
        <v>7.68</v>
      </c>
      <c r="J24" s="15">
        <v>7.68</v>
      </c>
      <c r="K24" s="15">
        <v>10.75</v>
      </c>
      <c r="L24" s="15">
        <v>10.75</v>
      </c>
      <c r="M24" s="15">
        <v>10.75</v>
      </c>
      <c r="N24" s="15">
        <v>10.75</v>
      </c>
      <c r="O24" s="4" t="s">
        <v>24</v>
      </c>
      <c r="P24" s="4" t="s">
        <v>24</v>
      </c>
      <c r="Q24" s="4" t="s">
        <v>24</v>
      </c>
      <c r="R24" s="4" t="s">
        <v>24</v>
      </c>
      <c r="S24" s="4" t="s">
        <v>24</v>
      </c>
      <c r="T24" s="4" t="s">
        <v>24</v>
      </c>
      <c r="U24" s="4" t="s">
        <v>24</v>
      </c>
      <c r="V24" s="4" t="s">
        <v>24</v>
      </c>
      <c r="W24" s="4" t="s">
        <v>24</v>
      </c>
      <c r="X24" s="2" t="s">
        <v>24</v>
      </c>
      <c r="Y24" s="2" t="s">
        <v>24</v>
      </c>
      <c r="Z24" s="2" t="s">
        <v>24</v>
      </c>
      <c r="AA24" s="2" t="s">
        <v>24</v>
      </c>
    </row>
    <row r="25" spans="1:27" ht="12.95" customHeight="1" x14ac:dyDescent="0.2">
      <c r="A25" s="169"/>
      <c r="B25" s="181"/>
      <c r="C25" s="103" t="s">
        <v>37</v>
      </c>
      <c r="D25" s="167"/>
      <c r="E25" s="167"/>
      <c r="F25" s="15">
        <v>8.4600000000000009</v>
      </c>
      <c r="G25" s="15">
        <v>8.4600000000000009</v>
      </c>
      <c r="H25" s="15">
        <v>7.61</v>
      </c>
      <c r="I25" s="15">
        <v>7.23</v>
      </c>
      <c r="J25" s="15">
        <v>7.23</v>
      </c>
      <c r="K25" s="15">
        <v>10.119999999999999</v>
      </c>
      <c r="L25" s="15">
        <v>10.119999999999999</v>
      </c>
      <c r="M25" s="15">
        <v>10.119999999999999</v>
      </c>
      <c r="N25" s="15">
        <v>10.119999999999999</v>
      </c>
      <c r="O25" s="4" t="s">
        <v>24</v>
      </c>
      <c r="P25" s="4" t="s">
        <v>24</v>
      </c>
      <c r="Q25" s="4" t="s">
        <v>24</v>
      </c>
      <c r="R25" s="4" t="s">
        <v>24</v>
      </c>
      <c r="S25" s="4" t="s">
        <v>24</v>
      </c>
      <c r="T25" s="4" t="s">
        <v>24</v>
      </c>
      <c r="U25" s="4" t="s">
        <v>24</v>
      </c>
      <c r="V25" s="4" t="s">
        <v>24</v>
      </c>
      <c r="W25" s="4" t="s">
        <v>24</v>
      </c>
      <c r="X25" s="2" t="s">
        <v>24</v>
      </c>
      <c r="Y25" s="2" t="s">
        <v>24</v>
      </c>
      <c r="Z25" s="2" t="s">
        <v>24</v>
      </c>
      <c r="AA25" s="2" t="s">
        <v>24</v>
      </c>
    </row>
    <row r="26" spans="1:27" ht="12.95" customHeight="1" x14ac:dyDescent="0.2">
      <c r="A26" s="169"/>
      <c r="B26" s="181"/>
      <c r="C26" s="103" t="s">
        <v>38</v>
      </c>
      <c r="D26" s="167"/>
      <c r="E26" s="167"/>
      <c r="F26" s="4" t="s">
        <v>24</v>
      </c>
      <c r="G26" s="4" t="s">
        <v>24</v>
      </c>
      <c r="H26" s="4" t="s">
        <v>24</v>
      </c>
      <c r="I26" s="4" t="s">
        <v>24</v>
      </c>
      <c r="J26" s="4" t="s">
        <v>24</v>
      </c>
      <c r="K26" s="4" t="s">
        <v>24</v>
      </c>
      <c r="L26" s="4" t="s">
        <v>24</v>
      </c>
      <c r="M26" s="4" t="s">
        <v>24</v>
      </c>
      <c r="N26" s="4" t="s">
        <v>24</v>
      </c>
      <c r="O26" s="15">
        <v>13.14</v>
      </c>
      <c r="P26" s="4" t="s">
        <v>24</v>
      </c>
      <c r="Q26" s="4" t="s">
        <v>24</v>
      </c>
      <c r="R26" s="4" t="s">
        <v>24</v>
      </c>
      <c r="S26" s="4" t="s">
        <v>24</v>
      </c>
      <c r="T26" s="4" t="s">
        <v>24</v>
      </c>
      <c r="U26" s="4" t="s">
        <v>24</v>
      </c>
      <c r="V26" s="4" t="s">
        <v>24</v>
      </c>
      <c r="W26" s="4" t="s">
        <v>24</v>
      </c>
      <c r="X26" s="2" t="s">
        <v>24</v>
      </c>
      <c r="Y26" s="2" t="s">
        <v>24</v>
      </c>
      <c r="Z26" s="2" t="s">
        <v>24</v>
      </c>
      <c r="AA26" s="2" t="s">
        <v>24</v>
      </c>
    </row>
    <row r="27" spans="1:27" ht="12.95" customHeight="1" x14ac:dyDescent="0.2">
      <c r="A27" s="163"/>
      <c r="B27" s="165"/>
      <c r="C27" s="103" t="s">
        <v>39</v>
      </c>
      <c r="D27" s="168"/>
      <c r="E27" s="168"/>
      <c r="F27" s="4" t="s">
        <v>24</v>
      </c>
      <c r="G27" s="4" t="s">
        <v>24</v>
      </c>
      <c r="H27" s="4" t="s">
        <v>24</v>
      </c>
      <c r="I27" s="4" t="s">
        <v>24</v>
      </c>
      <c r="J27" s="4" t="s">
        <v>24</v>
      </c>
      <c r="K27" s="4" t="s">
        <v>24</v>
      </c>
      <c r="L27" s="4" t="s">
        <v>24</v>
      </c>
      <c r="M27" s="4" t="s">
        <v>24</v>
      </c>
      <c r="N27" s="4" t="s">
        <v>24</v>
      </c>
      <c r="O27" s="15">
        <v>12.36</v>
      </c>
      <c r="P27" s="4" t="s">
        <v>24</v>
      </c>
      <c r="Q27" s="4" t="s">
        <v>24</v>
      </c>
      <c r="R27" s="4" t="s">
        <v>24</v>
      </c>
      <c r="S27" s="4" t="s">
        <v>24</v>
      </c>
      <c r="T27" s="4" t="s">
        <v>24</v>
      </c>
      <c r="U27" s="4" t="s">
        <v>24</v>
      </c>
      <c r="V27" s="4" t="s">
        <v>24</v>
      </c>
      <c r="W27" s="4" t="s">
        <v>24</v>
      </c>
      <c r="X27" s="2" t="s">
        <v>24</v>
      </c>
      <c r="Y27" s="2" t="s">
        <v>24</v>
      </c>
      <c r="Z27" s="2" t="s">
        <v>24</v>
      </c>
      <c r="AA27" s="2" t="s">
        <v>24</v>
      </c>
    </row>
    <row r="28" spans="1:27" ht="12.95" customHeight="1" x14ac:dyDescent="0.2">
      <c r="A28" s="109" t="s">
        <v>189</v>
      </c>
      <c r="B28" s="101" t="s">
        <v>98</v>
      </c>
      <c r="C28" s="102" t="s">
        <v>27</v>
      </c>
      <c r="D28" s="166" t="s">
        <v>105</v>
      </c>
      <c r="E28" s="166" t="s">
        <v>173</v>
      </c>
      <c r="F28" s="51" t="s">
        <v>24</v>
      </c>
      <c r="G28" s="4" t="s">
        <v>24</v>
      </c>
      <c r="H28" s="4" t="s">
        <v>24</v>
      </c>
      <c r="I28" s="4" t="s">
        <v>24</v>
      </c>
      <c r="J28" s="4" t="s">
        <v>24</v>
      </c>
      <c r="K28" s="4" t="s">
        <v>24</v>
      </c>
      <c r="L28" s="15">
        <v>1</v>
      </c>
      <c r="M28" s="15">
        <v>1</v>
      </c>
      <c r="N28" s="15">
        <v>1.1399999999999999</v>
      </c>
      <c r="O28" s="15">
        <v>1.22</v>
      </c>
      <c r="P28" s="15">
        <v>1.53</v>
      </c>
      <c r="Q28" s="15">
        <v>1.53</v>
      </c>
      <c r="R28" s="15">
        <v>1.53</v>
      </c>
      <c r="S28" s="15">
        <v>1.61</v>
      </c>
      <c r="T28" s="15">
        <v>1.73</v>
      </c>
      <c r="U28" s="15">
        <v>2</v>
      </c>
      <c r="V28" s="15">
        <v>2</v>
      </c>
      <c r="W28" s="15">
        <v>2</v>
      </c>
      <c r="X28" s="17">
        <v>2</v>
      </c>
      <c r="Y28" s="62">
        <v>2.16</v>
      </c>
      <c r="Z28" s="62">
        <v>2.16</v>
      </c>
      <c r="AA28" s="65">
        <v>2.02</v>
      </c>
    </row>
    <row r="29" spans="1:27" ht="12.95" customHeight="1" x14ac:dyDescent="0.2">
      <c r="A29" s="162" t="s">
        <v>83</v>
      </c>
      <c r="B29" s="164" t="s">
        <v>234</v>
      </c>
      <c r="C29" s="102" t="s">
        <v>140</v>
      </c>
      <c r="D29" s="167"/>
      <c r="E29" s="167"/>
      <c r="F29" s="51" t="s">
        <v>24</v>
      </c>
      <c r="G29" s="4" t="s">
        <v>24</v>
      </c>
      <c r="H29" s="4" t="s">
        <v>24</v>
      </c>
      <c r="I29" s="4" t="s">
        <v>24</v>
      </c>
      <c r="J29" s="4" t="s">
        <v>24</v>
      </c>
      <c r="K29" s="4" t="s">
        <v>24</v>
      </c>
      <c r="L29" s="4" t="s">
        <v>24</v>
      </c>
      <c r="M29" s="4" t="s">
        <v>24</v>
      </c>
      <c r="N29" s="4" t="s">
        <v>24</v>
      </c>
      <c r="O29" s="4" t="s">
        <v>24</v>
      </c>
      <c r="P29" s="4" t="s">
        <v>24</v>
      </c>
      <c r="Q29" s="4" t="s">
        <v>24</v>
      </c>
      <c r="R29" s="4" t="s">
        <v>24</v>
      </c>
      <c r="S29" s="4" t="s">
        <v>24</v>
      </c>
      <c r="T29" s="4" t="s">
        <v>24</v>
      </c>
      <c r="U29" s="15">
        <v>4.6900000000000004</v>
      </c>
      <c r="V29" s="15">
        <v>4.74</v>
      </c>
      <c r="W29" s="15">
        <v>4.74</v>
      </c>
      <c r="X29" s="17">
        <v>5.07</v>
      </c>
      <c r="Y29" s="62">
        <v>5.45</v>
      </c>
      <c r="Z29" s="62">
        <v>5.94</v>
      </c>
      <c r="AA29" s="65">
        <v>5.1100000000000003</v>
      </c>
    </row>
    <row r="30" spans="1:27" ht="12.95" customHeight="1" x14ac:dyDescent="0.2">
      <c r="A30" s="163"/>
      <c r="B30" s="165"/>
      <c r="C30" s="102" t="s">
        <v>141</v>
      </c>
      <c r="D30" s="168"/>
      <c r="E30" s="168"/>
      <c r="F30" s="51" t="s">
        <v>24</v>
      </c>
      <c r="G30" s="4" t="s">
        <v>24</v>
      </c>
      <c r="H30" s="4" t="s">
        <v>24</v>
      </c>
      <c r="I30" s="4" t="s">
        <v>24</v>
      </c>
      <c r="J30" s="4" t="s">
        <v>24</v>
      </c>
      <c r="K30" s="4" t="s">
        <v>24</v>
      </c>
      <c r="L30" s="4" t="s">
        <v>24</v>
      </c>
      <c r="M30" s="4" t="s">
        <v>24</v>
      </c>
      <c r="N30" s="4" t="s">
        <v>24</v>
      </c>
      <c r="O30" s="4" t="s">
        <v>24</v>
      </c>
      <c r="P30" s="4" t="s">
        <v>24</v>
      </c>
      <c r="Q30" s="4" t="s">
        <v>24</v>
      </c>
      <c r="R30" s="4" t="s">
        <v>24</v>
      </c>
      <c r="S30" s="4" t="s">
        <v>24</v>
      </c>
      <c r="T30" s="4" t="s">
        <v>24</v>
      </c>
      <c r="U30" s="15">
        <v>5</v>
      </c>
      <c r="V30" s="15">
        <v>5.59</v>
      </c>
      <c r="W30" s="15">
        <v>5.59</v>
      </c>
      <c r="X30" s="73">
        <v>5.77</v>
      </c>
      <c r="Y30" s="62">
        <v>6.48</v>
      </c>
      <c r="Z30" s="83">
        <v>7.3</v>
      </c>
      <c r="AA30" s="65">
        <v>8.3699999999999992</v>
      </c>
    </row>
    <row r="31" spans="1:27" ht="12.95" customHeight="1" x14ac:dyDescent="0.2">
      <c r="A31" s="162" t="s">
        <v>40</v>
      </c>
      <c r="B31" s="101" t="s">
        <v>41</v>
      </c>
      <c r="C31" s="177" t="s">
        <v>27</v>
      </c>
      <c r="D31" s="166" t="s">
        <v>111</v>
      </c>
      <c r="E31" s="166" t="s">
        <v>33</v>
      </c>
      <c r="F31" s="63" t="s">
        <v>24</v>
      </c>
      <c r="G31" s="63" t="s">
        <v>24</v>
      </c>
      <c r="H31" s="63" t="s">
        <v>24</v>
      </c>
      <c r="I31" s="15">
        <v>113</v>
      </c>
      <c r="J31" s="15">
        <v>157</v>
      </c>
      <c r="K31" s="15">
        <v>157</v>
      </c>
      <c r="L31" s="15">
        <v>157</v>
      </c>
      <c r="M31" s="15">
        <v>157</v>
      </c>
      <c r="N31" s="15">
        <v>157</v>
      </c>
      <c r="O31" s="15">
        <v>211.75</v>
      </c>
      <c r="P31" s="15">
        <v>261.69</v>
      </c>
      <c r="Q31" s="15">
        <v>261.69</v>
      </c>
      <c r="R31" s="15">
        <v>261.69</v>
      </c>
      <c r="S31" s="15">
        <v>261.69</v>
      </c>
      <c r="T31" s="15">
        <v>261.69</v>
      </c>
      <c r="U31" s="15">
        <v>307</v>
      </c>
      <c r="V31" s="15">
        <v>307</v>
      </c>
      <c r="W31" s="15">
        <v>307</v>
      </c>
      <c r="X31" s="17">
        <v>330.24</v>
      </c>
      <c r="Y31" s="17">
        <v>333.03</v>
      </c>
      <c r="Z31" s="17">
        <v>341.21</v>
      </c>
      <c r="AA31" s="65">
        <v>362.53</v>
      </c>
    </row>
    <row r="32" spans="1:27" ht="12.95" customHeight="1" x14ac:dyDescent="0.2">
      <c r="A32" s="163"/>
      <c r="B32" s="101" t="s">
        <v>42</v>
      </c>
      <c r="C32" s="178"/>
      <c r="D32" s="168"/>
      <c r="E32" s="168"/>
      <c r="F32" s="63" t="s">
        <v>24</v>
      </c>
      <c r="G32" s="63" t="s">
        <v>24</v>
      </c>
      <c r="H32" s="63" t="s">
        <v>24</v>
      </c>
      <c r="I32" s="15">
        <v>64</v>
      </c>
      <c r="J32" s="15">
        <v>89</v>
      </c>
      <c r="K32" s="15">
        <v>89</v>
      </c>
      <c r="L32" s="15">
        <v>89</v>
      </c>
      <c r="M32" s="15">
        <v>89</v>
      </c>
      <c r="N32" s="15">
        <v>89</v>
      </c>
      <c r="O32" s="15">
        <v>124.4</v>
      </c>
      <c r="P32" s="15">
        <v>156.57</v>
      </c>
      <c r="Q32" s="15">
        <v>156.57</v>
      </c>
      <c r="R32" s="15">
        <v>156.57</v>
      </c>
      <c r="S32" s="15">
        <v>156.57</v>
      </c>
      <c r="T32" s="15">
        <v>156.57</v>
      </c>
      <c r="U32" s="15">
        <v>156.57</v>
      </c>
      <c r="V32" s="15">
        <v>180.8</v>
      </c>
      <c r="W32" s="15">
        <v>193.54</v>
      </c>
      <c r="X32" s="17">
        <v>208.19</v>
      </c>
      <c r="Y32" s="17">
        <v>223.59</v>
      </c>
      <c r="Z32" s="17">
        <v>202.19</v>
      </c>
      <c r="AA32" s="65">
        <v>210.13</v>
      </c>
    </row>
    <row r="33" spans="1:27" ht="12.95" customHeight="1" x14ac:dyDescent="0.2">
      <c r="A33" s="162" t="s">
        <v>43</v>
      </c>
      <c r="B33" s="164" t="s">
        <v>22</v>
      </c>
      <c r="C33" s="100" t="s">
        <v>107</v>
      </c>
      <c r="D33" s="4" t="s">
        <v>103</v>
      </c>
      <c r="E33" s="166" t="s">
        <v>23</v>
      </c>
      <c r="F33" s="15">
        <v>1.47</v>
      </c>
      <c r="G33" s="15">
        <v>1.68</v>
      </c>
      <c r="H33" s="15">
        <v>1.68</v>
      </c>
      <c r="I33" s="15">
        <v>1.78</v>
      </c>
      <c r="J33" s="15">
        <v>1.78</v>
      </c>
      <c r="K33" s="15">
        <v>2.37</v>
      </c>
      <c r="L33" s="15">
        <v>2.37</v>
      </c>
      <c r="M33" s="15">
        <v>2.37</v>
      </c>
      <c r="N33" s="15">
        <v>2.37</v>
      </c>
      <c r="O33" s="15">
        <v>2.37</v>
      </c>
      <c r="P33" s="15">
        <v>2.37</v>
      </c>
      <c r="Q33" s="15">
        <v>2.57</v>
      </c>
      <c r="R33" s="15">
        <v>2.57</v>
      </c>
      <c r="S33" s="15">
        <v>2.57</v>
      </c>
      <c r="T33" s="15">
        <v>2.57</v>
      </c>
      <c r="U33" s="15">
        <v>3.15</v>
      </c>
      <c r="V33" s="15">
        <v>3.15</v>
      </c>
      <c r="W33" s="15">
        <v>3.15</v>
      </c>
      <c r="X33" s="17">
        <v>3.43</v>
      </c>
      <c r="Y33" s="17">
        <v>3.31</v>
      </c>
      <c r="Z33" s="17">
        <v>3.79</v>
      </c>
      <c r="AA33" s="65">
        <v>4.2300000000000004</v>
      </c>
    </row>
    <row r="34" spans="1:27" ht="12.95" customHeight="1" x14ac:dyDescent="0.2">
      <c r="A34" s="169"/>
      <c r="B34" s="181"/>
      <c r="C34" s="100" t="s">
        <v>108</v>
      </c>
      <c r="D34" s="4" t="s">
        <v>104</v>
      </c>
      <c r="E34" s="167"/>
      <c r="F34" s="15">
        <v>1.47</v>
      </c>
      <c r="G34" s="15">
        <v>1.68</v>
      </c>
      <c r="H34" s="15">
        <v>1.68</v>
      </c>
      <c r="I34" s="15">
        <v>1.78</v>
      </c>
      <c r="J34" s="15">
        <v>1.78</v>
      </c>
      <c r="K34" s="15">
        <v>2.37</v>
      </c>
      <c r="L34" s="15">
        <v>2.37</v>
      </c>
      <c r="M34" s="15">
        <v>2.37</v>
      </c>
      <c r="N34" s="15">
        <v>2.37</v>
      </c>
      <c r="O34" s="15">
        <v>2.37</v>
      </c>
      <c r="P34" s="15">
        <v>2.37</v>
      </c>
      <c r="Q34" s="15">
        <v>2.57</v>
      </c>
      <c r="R34" s="15">
        <v>2.57</v>
      </c>
      <c r="S34" s="15">
        <v>2.57</v>
      </c>
      <c r="T34" s="15">
        <v>2.57</v>
      </c>
      <c r="U34" s="15">
        <v>3.15</v>
      </c>
      <c r="V34" s="15">
        <v>3.15</v>
      </c>
      <c r="W34" s="15">
        <v>3.15</v>
      </c>
      <c r="X34" s="17">
        <v>3.43</v>
      </c>
      <c r="Y34" s="17">
        <v>3.31</v>
      </c>
      <c r="Z34" s="17">
        <v>3.79</v>
      </c>
      <c r="AA34" s="65">
        <v>4.2300000000000004</v>
      </c>
    </row>
    <row r="35" spans="1:27" ht="12.95" customHeight="1" x14ac:dyDescent="0.2">
      <c r="A35" s="163"/>
      <c r="B35" s="165"/>
      <c r="C35" s="100" t="s">
        <v>109</v>
      </c>
      <c r="D35" s="4" t="s">
        <v>105</v>
      </c>
      <c r="E35" s="168"/>
      <c r="F35" s="4" t="s">
        <v>24</v>
      </c>
      <c r="G35" s="4" t="s">
        <v>24</v>
      </c>
      <c r="H35" s="63">
        <v>1.68</v>
      </c>
      <c r="I35" s="63">
        <v>1.68</v>
      </c>
      <c r="J35" s="15">
        <v>1.78</v>
      </c>
      <c r="K35" s="15" t="s">
        <v>24</v>
      </c>
      <c r="L35" s="15" t="s">
        <v>24</v>
      </c>
      <c r="M35" s="15">
        <v>2.37</v>
      </c>
      <c r="N35" s="15">
        <v>2.37</v>
      </c>
      <c r="O35" s="15">
        <v>2.37</v>
      </c>
      <c r="P35" s="15">
        <v>2.37</v>
      </c>
      <c r="Q35" s="15">
        <v>2.57</v>
      </c>
      <c r="R35" s="15">
        <v>2.57</v>
      </c>
      <c r="S35" s="15">
        <v>2.57</v>
      </c>
      <c r="T35" s="15">
        <v>2.57</v>
      </c>
      <c r="U35" s="15">
        <v>3.15</v>
      </c>
      <c r="V35" s="15">
        <v>3.15</v>
      </c>
      <c r="W35" s="15">
        <v>3.15</v>
      </c>
      <c r="X35" s="17">
        <v>3.43</v>
      </c>
      <c r="Y35" s="17">
        <v>3.31</v>
      </c>
      <c r="Z35" s="17">
        <v>3.79</v>
      </c>
      <c r="AA35" s="65">
        <v>4.2300000000000004</v>
      </c>
    </row>
    <row r="36" spans="1:27" ht="12.95" customHeight="1" x14ac:dyDescent="0.2">
      <c r="A36" s="162" t="s">
        <v>44</v>
      </c>
      <c r="B36" s="164" t="s">
        <v>45</v>
      </c>
      <c r="C36" s="100" t="s">
        <v>116</v>
      </c>
      <c r="D36" s="4" t="s">
        <v>112</v>
      </c>
      <c r="E36" s="166" t="s">
        <v>33</v>
      </c>
      <c r="F36" s="4" t="s">
        <v>24</v>
      </c>
      <c r="G36" s="4" t="s">
        <v>24</v>
      </c>
      <c r="H36" s="4" t="s">
        <v>24</v>
      </c>
      <c r="I36" s="4" t="s">
        <v>24</v>
      </c>
      <c r="J36" s="4" t="s">
        <v>24</v>
      </c>
      <c r="K36" s="15">
        <v>47</v>
      </c>
      <c r="L36" s="15">
        <v>47</v>
      </c>
      <c r="M36" s="15">
        <v>47</v>
      </c>
      <c r="N36" s="15">
        <v>47</v>
      </c>
      <c r="O36" s="15">
        <v>48.42</v>
      </c>
      <c r="P36" s="15">
        <v>80</v>
      </c>
      <c r="Q36" s="15">
        <v>80</v>
      </c>
      <c r="R36" s="15">
        <v>80</v>
      </c>
      <c r="S36" s="15">
        <v>72</v>
      </c>
      <c r="T36" s="15">
        <v>72</v>
      </c>
      <c r="U36" s="15">
        <v>95</v>
      </c>
      <c r="V36" s="15">
        <v>95</v>
      </c>
      <c r="W36" s="15">
        <v>78</v>
      </c>
      <c r="X36" s="17">
        <v>84.6</v>
      </c>
      <c r="Y36" s="17">
        <v>82.96</v>
      </c>
      <c r="Z36" s="17">
        <v>85.5</v>
      </c>
      <c r="AA36" s="41">
        <v>94.2</v>
      </c>
    </row>
    <row r="37" spans="1:27" ht="12.95" customHeight="1" x14ac:dyDescent="0.2">
      <c r="A37" s="169"/>
      <c r="B37" s="165"/>
      <c r="C37" s="100" t="s">
        <v>117</v>
      </c>
      <c r="D37" s="4" t="s">
        <v>113</v>
      </c>
      <c r="E37" s="167"/>
      <c r="F37" s="4" t="s">
        <v>24</v>
      </c>
      <c r="G37" s="4" t="s">
        <v>24</v>
      </c>
      <c r="H37" s="4" t="s">
        <v>24</v>
      </c>
      <c r="I37" s="4" t="s">
        <v>24</v>
      </c>
      <c r="J37" s="4" t="s">
        <v>24</v>
      </c>
      <c r="K37" s="15">
        <v>47</v>
      </c>
      <c r="L37" s="15">
        <v>47</v>
      </c>
      <c r="M37" s="15">
        <v>47</v>
      </c>
      <c r="N37" s="15">
        <v>47</v>
      </c>
      <c r="O37" s="15">
        <v>48.42</v>
      </c>
      <c r="P37" s="15">
        <v>80</v>
      </c>
      <c r="Q37" s="15">
        <v>80</v>
      </c>
      <c r="R37" s="15">
        <v>80</v>
      </c>
      <c r="S37" s="15">
        <v>72</v>
      </c>
      <c r="T37" s="15">
        <v>72</v>
      </c>
      <c r="U37" s="15">
        <v>95</v>
      </c>
      <c r="V37" s="15">
        <v>95</v>
      </c>
      <c r="W37" s="15">
        <v>78</v>
      </c>
      <c r="X37" s="17">
        <v>84.6</v>
      </c>
      <c r="Y37" s="17">
        <v>82.96</v>
      </c>
      <c r="Z37" s="17">
        <v>85.5</v>
      </c>
      <c r="AA37" s="41">
        <v>94.2</v>
      </c>
    </row>
    <row r="38" spans="1:27" ht="12.95" customHeight="1" x14ac:dyDescent="0.2">
      <c r="A38" s="169"/>
      <c r="B38" s="164" t="s">
        <v>46</v>
      </c>
      <c r="C38" s="100" t="s">
        <v>116</v>
      </c>
      <c r="D38" s="4" t="s">
        <v>114</v>
      </c>
      <c r="E38" s="167"/>
      <c r="F38" s="4" t="s">
        <v>24</v>
      </c>
      <c r="G38" s="4" t="s">
        <v>24</v>
      </c>
      <c r="H38" s="4" t="s">
        <v>24</v>
      </c>
      <c r="I38" s="4" t="s">
        <v>24</v>
      </c>
      <c r="J38" s="4" t="s">
        <v>24</v>
      </c>
      <c r="K38" s="15">
        <v>47</v>
      </c>
      <c r="L38" s="15">
        <v>47</v>
      </c>
      <c r="M38" s="15">
        <v>47</v>
      </c>
      <c r="N38" s="15">
        <v>47</v>
      </c>
      <c r="O38" s="15">
        <v>48.42</v>
      </c>
      <c r="P38" s="15">
        <v>80</v>
      </c>
      <c r="Q38" s="15">
        <v>80</v>
      </c>
      <c r="R38" s="15">
        <v>80</v>
      </c>
      <c r="S38" s="15">
        <v>72</v>
      </c>
      <c r="T38" s="15">
        <v>72</v>
      </c>
      <c r="U38" s="15">
        <v>105</v>
      </c>
      <c r="V38" s="15">
        <v>105</v>
      </c>
      <c r="W38" s="15">
        <v>87</v>
      </c>
      <c r="X38" s="17">
        <v>94.8</v>
      </c>
      <c r="Y38" s="17">
        <v>76.5</v>
      </c>
      <c r="Z38" s="17">
        <v>77.48</v>
      </c>
      <c r="AA38" s="41">
        <v>87.12</v>
      </c>
    </row>
    <row r="39" spans="1:27" ht="12.95" customHeight="1" x14ac:dyDescent="0.2">
      <c r="A39" s="169"/>
      <c r="B39" s="165"/>
      <c r="C39" s="100" t="s">
        <v>117</v>
      </c>
      <c r="D39" s="4" t="s">
        <v>115</v>
      </c>
      <c r="E39" s="167"/>
      <c r="F39" s="4" t="s">
        <v>24</v>
      </c>
      <c r="G39" s="4" t="s">
        <v>24</v>
      </c>
      <c r="H39" s="4" t="s">
        <v>24</v>
      </c>
      <c r="I39" s="4" t="s">
        <v>24</v>
      </c>
      <c r="J39" s="4" t="s">
        <v>24</v>
      </c>
      <c r="K39" s="15">
        <v>47</v>
      </c>
      <c r="L39" s="15">
        <v>47</v>
      </c>
      <c r="M39" s="15">
        <v>47</v>
      </c>
      <c r="N39" s="15">
        <v>47</v>
      </c>
      <c r="O39" s="15">
        <v>48.42</v>
      </c>
      <c r="P39" s="15">
        <v>80</v>
      </c>
      <c r="Q39" s="15">
        <v>80</v>
      </c>
      <c r="R39" s="15">
        <v>80</v>
      </c>
      <c r="S39" s="15">
        <v>72</v>
      </c>
      <c r="T39" s="15">
        <v>72</v>
      </c>
      <c r="U39" s="15">
        <v>105</v>
      </c>
      <c r="V39" s="15">
        <v>105</v>
      </c>
      <c r="W39" s="15">
        <v>87</v>
      </c>
      <c r="X39" s="17">
        <v>94.8</v>
      </c>
      <c r="Y39" s="17">
        <v>76.5</v>
      </c>
      <c r="Z39" s="17">
        <v>77.48</v>
      </c>
      <c r="AA39" s="41">
        <v>87.12</v>
      </c>
    </row>
    <row r="40" spans="1:27" ht="12.95" customHeight="1" x14ac:dyDescent="0.2">
      <c r="A40" s="169"/>
      <c r="B40" s="101" t="s">
        <v>47</v>
      </c>
      <c r="C40" s="100" t="s">
        <v>118</v>
      </c>
      <c r="D40" s="110" t="s">
        <v>113</v>
      </c>
      <c r="E40" s="167"/>
      <c r="F40" s="4" t="s">
        <v>24</v>
      </c>
      <c r="G40" s="4" t="s">
        <v>24</v>
      </c>
      <c r="H40" s="4" t="s">
        <v>24</v>
      </c>
      <c r="I40" s="4" t="s">
        <v>24</v>
      </c>
      <c r="J40" s="4" t="s">
        <v>24</v>
      </c>
      <c r="K40" s="4" t="s">
        <v>24</v>
      </c>
      <c r="L40" s="4" t="s">
        <v>24</v>
      </c>
      <c r="M40" s="4" t="s">
        <v>24</v>
      </c>
      <c r="N40" s="4" t="s">
        <v>24</v>
      </c>
      <c r="O40" s="4" t="s">
        <v>24</v>
      </c>
      <c r="P40" s="4" t="s">
        <v>24</v>
      </c>
      <c r="Q40" s="4" t="s">
        <v>24</v>
      </c>
      <c r="R40" s="4" t="s">
        <v>24</v>
      </c>
      <c r="S40" s="4" t="s">
        <v>24</v>
      </c>
      <c r="T40" s="4" t="s">
        <v>24</v>
      </c>
      <c r="U40" s="15">
        <v>60</v>
      </c>
      <c r="V40" s="15">
        <v>60</v>
      </c>
      <c r="W40" s="15">
        <v>50.4</v>
      </c>
      <c r="X40" s="17">
        <v>52.8</v>
      </c>
      <c r="Y40" s="17">
        <v>60</v>
      </c>
      <c r="Z40" s="17">
        <v>61.83</v>
      </c>
      <c r="AA40" s="2" t="s">
        <v>24</v>
      </c>
    </row>
    <row r="41" spans="1:27" ht="12.95" customHeight="1" x14ac:dyDescent="0.2">
      <c r="A41" s="169"/>
      <c r="B41" s="175" t="s">
        <v>99</v>
      </c>
      <c r="C41" s="16" t="s">
        <v>116</v>
      </c>
      <c r="D41" s="4" t="s">
        <v>114</v>
      </c>
      <c r="E41" s="186"/>
      <c r="F41" s="15">
        <v>26</v>
      </c>
      <c r="G41" s="15">
        <v>28</v>
      </c>
      <c r="H41" s="63">
        <v>28.84</v>
      </c>
      <c r="I41" s="4" t="s">
        <v>24</v>
      </c>
      <c r="J41" s="4" t="s">
        <v>24</v>
      </c>
      <c r="K41" s="4" t="s">
        <v>24</v>
      </c>
      <c r="L41" s="4" t="s">
        <v>24</v>
      </c>
      <c r="M41" s="4" t="s">
        <v>24</v>
      </c>
      <c r="N41" s="4" t="s">
        <v>24</v>
      </c>
      <c r="O41" s="4" t="s">
        <v>24</v>
      </c>
      <c r="P41" s="4" t="s">
        <v>24</v>
      </c>
      <c r="Q41" s="4" t="s">
        <v>24</v>
      </c>
      <c r="R41" s="4" t="s">
        <v>24</v>
      </c>
      <c r="S41" s="4" t="s">
        <v>24</v>
      </c>
      <c r="T41" s="4" t="s">
        <v>24</v>
      </c>
      <c r="U41" s="4" t="s">
        <v>24</v>
      </c>
      <c r="V41" s="4" t="s">
        <v>24</v>
      </c>
      <c r="W41" s="4" t="s">
        <v>24</v>
      </c>
      <c r="X41" s="2" t="s">
        <v>24</v>
      </c>
      <c r="Y41" s="2" t="s">
        <v>24</v>
      </c>
      <c r="Z41" s="2" t="s">
        <v>24</v>
      </c>
      <c r="AA41" s="2" t="s">
        <v>24</v>
      </c>
    </row>
    <row r="42" spans="1:27" ht="12.95" customHeight="1" x14ac:dyDescent="0.2">
      <c r="A42" s="169"/>
      <c r="B42" s="176"/>
      <c r="C42" s="16" t="s">
        <v>119</v>
      </c>
      <c r="D42" s="4" t="s">
        <v>115</v>
      </c>
      <c r="E42" s="186"/>
      <c r="F42" s="15">
        <v>24</v>
      </c>
      <c r="G42" s="15">
        <v>25</v>
      </c>
      <c r="H42" s="4" t="s">
        <v>24</v>
      </c>
      <c r="I42" s="4" t="s">
        <v>24</v>
      </c>
      <c r="J42" s="4" t="s">
        <v>24</v>
      </c>
      <c r="K42" s="4" t="s">
        <v>24</v>
      </c>
      <c r="L42" s="4" t="s">
        <v>24</v>
      </c>
      <c r="M42" s="4" t="s">
        <v>24</v>
      </c>
      <c r="N42" s="4" t="s">
        <v>24</v>
      </c>
      <c r="O42" s="4" t="s">
        <v>24</v>
      </c>
      <c r="P42" s="4" t="s">
        <v>24</v>
      </c>
      <c r="Q42" s="4" t="s">
        <v>24</v>
      </c>
      <c r="R42" s="4" t="s">
        <v>24</v>
      </c>
      <c r="S42" s="4" t="s">
        <v>24</v>
      </c>
      <c r="T42" s="4" t="s">
        <v>24</v>
      </c>
      <c r="U42" s="4" t="s">
        <v>24</v>
      </c>
      <c r="V42" s="4" t="s">
        <v>24</v>
      </c>
      <c r="W42" s="4" t="s">
        <v>24</v>
      </c>
      <c r="X42" s="2" t="s">
        <v>24</v>
      </c>
      <c r="Y42" s="2" t="s">
        <v>24</v>
      </c>
      <c r="Z42" s="2" t="s">
        <v>24</v>
      </c>
      <c r="AA42" s="2" t="s">
        <v>24</v>
      </c>
    </row>
    <row r="43" spans="1:27" ht="12.95" customHeight="1" x14ac:dyDescent="0.2">
      <c r="A43" s="169"/>
      <c r="B43" s="175" t="s">
        <v>100</v>
      </c>
      <c r="C43" s="16" t="s">
        <v>116</v>
      </c>
      <c r="D43" s="211" t="s">
        <v>113</v>
      </c>
      <c r="E43" s="186"/>
      <c r="F43" s="15">
        <v>20.8</v>
      </c>
      <c r="G43" s="15">
        <v>22.4</v>
      </c>
      <c r="H43" s="4" t="s">
        <v>24</v>
      </c>
      <c r="I43" s="4" t="s">
        <v>24</v>
      </c>
      <c r="J43" s="4" t="s">
        <v>24</v>
      </c>
      <c r="K43" s="4" t="s">
        <v>24</v>
      </c>
      <c r="L43" s="4" t="s">
        <v>24</v>
      </c>
      <c r="M43" s="4" t="s">
        <v>24</v>
      </c>
      <c r="N43" s="4" t="s">
        <v>24</v>
      </c>
      <c r="O43" s="4" t="s">
        <v>24</v>
      </c>
      <c r="P43" s="4" t="s">
        <v>24</v>
      </c>
      <c r="Q43" s="4" t="s">
        <v>24</v>
      </c>
      <c r="R43" s="4" t="s">
        <v>24</v>
      </c>
      <c r="S43" s="4" t="s">
        <v>24</v>
      </c>
      <c r="T43" s="4" t="s">
        <v>24</v>
      </c>
      <c r="U43" s="4" t="s">
        <v>24</v>
      </c>
      <c r="V43" s="4" t="s">
        <v>24</v>
      </c>
      <c r="W43" s="4" t="s">
        <v>24</v>
      </c>
      <c r="X43" s="2" t="s">
        <v>24</v>
      </c>
      <c r="Y43" s="2" t="s">
        <v>24</v>
      </c>
      <c r="Z43" s="2" t="s">
        <v>24</v>
      </c>
      <c r="AA43" s="2" t="s">
        <v>24</v>
      </c>
    </row>
    <row r="44" spans="1:27" ht="12.95" customHeight="1" x14ac:dyDescent="0.2">
      <c r="A44" s="169"/>
      <c r="B44" s="176"/>
      <c r="C44" s="16" t="s">
        <v>119</v>
      </c>
      <c r="D44" s="197"/>
      <c r="E44" s="186"/>
      <c r="F44" s="15">
        <v>20.8</v>
      </c>
      <c r="G44" s="15">
        <v>21.67</v>
      </c>
      <c r="H44" s="4" t="s">
        <v>24</v>
      </c>
      <c r="I44" s="4" t="s">
        <v>24</v>
      </c>
      <c r="J44" s="4" t="s">
        <v>24</v>
      </c>
      <c r="K44" s="4" t="s">
        <v>24</v>
      </c>
      <c r="L44" s="4" t="s">
        <v>24</v>
      </c>
      <c r="M44" s="4" t="s">
        <v>24</v>
      </c>
      <c r="N44" s="4" t="s">
        <v>24</v>
      </c>
      <c r="O44" s="4" t="s">
        <v>24</v>
      </c>
      <c r="P44" s="4" t="s">
        <v>24</v>
      </c>
      <c r="Q44" s="4" t="s">
        <v>24</v>
      </c>
      <c r="R44" s="4" t="s">
        <v>24</v>
      </c>
      <c r="S44" s="4" t="s">
        <v>24</v>
      </c>
      <c r="T44" s="4" t="s">
        <v>24</v>
      </c>
      <c r="U44" s="4" t="s">
        <v>24</v>
      </c>
      <c r="V44" s="4" t="s">
        <v>24</v>
      </c>
      <c r="W44" s="4" t="s">
        <v>24</v>
      </c>
      <c r="X44" s="2" t="s">
        <v>24</v>
      </c>
      <c r="Y44" s="2" t="s">
        <v>24</v>
      </c>
      <c r="Z44" s="2" t="s">
        <v>24</v>
      </c>
      <c r="AA44" s="2" t="s">
        <v>24</v>
      </c>
    </row>
    <row r="45" spans="1:27" ht="12.95" customHeight="1" x14ac:dyDescent="0.2">
      <c r="A45" s="169"/>
      <c r="B45" s="166" t="s">
        <v>48</v>
      </c>
      <c r="C45" s="16" t="s">
        <v>49</v>
      </c>
      <c r="D45" s="197"/>
      <c r="E45" s="186"/>
      <c r="F45" s="15">
        <v>19.2</v>
      </c>
      <c r="G45" s="94">
        <v>20.6</v>
      </c>
      <c r="H45" s="15">
        <v>20.6</v>
      </c>
      <c r="I45" s="14">
        <v>20.6</v>
      </c>
      <c r="J45" s="4" t="s">
        <v>24</v>
      </c>
      <c r="K45" s="4" t="s">
        <v>24</v>
      </c>
      <c r="L45" s="4" t="s">
        <v>24</v>
      </c>
      <c r="M45" s="4" t="s">
        <v>24</v>
      </c>
      <c r="N45" s="4" t="s">
        <v>24</v>
      </c>
      <c r="O45" s="4" t="s">
        <v>24</v>
      </c>
      <c r="P45" s="4" t="s">
        <v>24</v>
      </c>
      <c r="Q45" s="4" t="s">
        <v>24</v>
      </c>
      <c r="R45" s="4" t="s">
        <v>24</v>
      </c>
      <c r="S45" s="4" t="s">
        <v>24</v>
      </c>
      <c r="T45" s="4" t="s">
        <v>24</v>
      </c>
      <c r="U45" s="4" t="s">
        <v>24</v>
      </c>
      <c r="V45" s="4" t="s">
        <v>24</v>
      </c>
      <c r="W45" s="4" t="s">
        <v>24</v>
      </c>
      <c r="X45" s="2" t="s">
        <v>24</v>
      </c>
      <c r="Y45" s="2" t="s">
        <v>24</v>
      </c>
      <c r="Z45" s="2" t="s">
        <v>24</v>
      </c>
      <c r="AA45" s="2" t="s">
        <v>24</v>
      </c>
    </row>
    <row r="46" spans="1:27" ht="12.95" customHeight="1" x14ac:dyDescent="0.2">
      <c r="A46" s="169"/>
      <c r="B46" s="167"/>
      <c r="C46" s="16" t="s">
        <v>50</v>
      </c>
      <c r="D46" s="197"/>
      <c r="E46" s="186"/>
      <c r="F46" s="15">
        <v>15.500999999999999</v>
      </c>
      <c r="G46" s="15">
        <v>16.61</v>
      </c>
      <c r="H46" s="15">
        <v>16.61</v>
      </c>
      <c r="I46" s="15">
        <v>16.61</v>
      </c>
      <c r="J46" s="4" t="s">
        <v>24</v>
      </c>
      <c r="K46" s="4" t="s">
        <v>24</v>
      </c>
      <c r="L46" s="4" t="s">
        <v>24</v>
      </c>
      <c r="M46" s="4" t="s">
        <v>24</v>
      </c>
      <c r="N46" s="4" t="s">
        <v>24</v>
      </c>
      <c r="O46" s="4" t="s">
        <v>24</v>
      </c>
      <c r="P46" s="4" t="s">
        <v>24</v>
      </c>
      <c r="Q46" s="4" t="s">
        <v>24</v>
      </c>
      <c r="R46" s="4" t="s">
        <v>24</v>
      </c>
      <c r="S46" s="4" t="s">
        <v>24</v>
      </c>
      <c r="T46" s="4" t="s">
        <v>24</v>
      </c>
      <c r="U46" s="4" t="s">
        <v>24</v>
      </c>
      <c r="V46" s="4" t="s">
        <v>24</v>
      </c>
      <c r="W46" s="4" t="s">
        <v>24</v>
      </c>
      <c r="X46" s="2" t="s">
        <v>24</v>
      </c>
      <c r="Y46" s="2" t="s">
        <v>24</v>
      </c>
      <c r="Z46" s="2" t="s">
        <v>24</v>
      </c>
      <c r="AA46" s="2" t="s">
        <v>24</v>
      </c>
    </row>
    <row r="47" spans="1:27" ht="12.95" customHeight="1" x14ac:dyDescent="0.2">
      <c r="A47" s="169"/>
      <c r="B47" s="167"/>
      <c r="C47" s="16" t="s">
        <v>51</v>
      </c>
      <c r="D47" s="197"/>
      <c r="E47" s="186"/>
      <c r="F47" s="4" t="s">
        <v>24</v>
      </c>
      <c r="G47" s="4" t="s">
        <v>24</v>
      </c>
      <c r="H47" s="4" t="s">
        <v>24</v>
      </c>
      <c r="I47" s="14">
        <f>0.31*60</f>
        <v>18.600000000000001</v>
      </c>
      <c r="J47" s="4" t="s">
        <v>24</v>
      </c>
      <c r="K47" s="4" t="s">
        <v>24</v>
      </c>
      <c r="L47" s="4" t="s">
        <v>24</v>
      </c>
      <c r="M47" s="4" t="s">
        <v>24</v>
      </c>
      <c r="N47" s="4" t="s">
        <v>24</v>
      </c>
      <c r="O47" s="4" t="s">
        <v>24</v>
      </c>
      <c r="P47" s="4" t="s">
        <v>24</v>
      </c>
      <c r="Q47" s="4" t="s">
        <v>24</v>
      </c>
      <c r="R47" s="4" t="s">
        <v>24</v>
      </c>
      <c r="S47" s="4" t="s">
        <v>24</v>
      </c>
      <c r="T47" s="4" t="s">
        <v>24</v>
      </c>
      <c r="U47" s="4" t="s">
        <v>24</v>
      </c>
      <c r="V47" s="4" t="s">
        <v>24</v>
      </c>
      <c r="W47" s="4" t="s">
        <v>24</v>
      </c>
      <c r="X47" s="2" t="s">
        <v>24</v>
      </c>
      <c r="Y47" s="2" t="s">
        <v>24</v>
      </c>
      <c r="Z47" s="2" t="s">
        <v>24</v>
      </c>
      <c r="AA47" s="2" t="s">
        <v>24</v>
      </c>
    </row>
    <row r="48" spans="1:27" ht="12.95" customHeight="1" x14ac:dyDescent="0.2">
      <c r="A48" s="169"/>
      <c r="B48" s="168"/>
      <c r="C48" s="16" t="s">
        <v>118</v>
      </c>
      <c r="D48" s="197"/>
      <c r="E48" s="186"/>
      <c r="F48" s="4" t="s">
        <v>24</v>
      </c>
      <c r="G48" s="4" t="s">
        <v>24</v>
      </c>
      <c r="H48" s="4" t="s">
        <v>24</v>
      </c>
      <c r="I48" s="15">
        <v>20</v>
      </c>
      <c r="J48" s="15">
        <v>20</v>
      </c>
      <c r="K48" s="15">
        <v>30</v>
      </c>
      <c r="L48" s="15">
        <v>30</v>
      </c>
      <c r="M48" s="15">
        <v>33.1</v>
      </c>
      <c r="N48" s="15">
        <v>33.1</v>
      </c>
      <c r="O48" s="15">
        <v>38.46</v>
      </c>
      <c r="P48" s="15">
        <v>53</v>
      </c>
      <c r="Q48" s="15">
        <v>53</v>
      </c>
      <c r="R48" s="15">
        <v>53</v>
      </c>
      <c r="S48" s="15">
        <v>53</v>
      </c>
      <c r="T48" s="15">
        <v>53</v>
      </c>
      <c r="U48" s="4" t="s">
        <v>24</v>
      </c>
      <c r="V48" s="4" t="s">
        <v>24</v>
      </c>
      <c r="W48" s="4" t="s">
        <v>24</v>
      </c>
      <c r="X48" s="2" t="s">
        <v>24</v>
      </c>
      <c r="Y48" s="2" t="s">
        <v>24</v>
      </c>
      <c r="Z48" s="2" t="s">
        <v>24</v>
      </c>
      <c r="AA48" s="2" t="s">
        <v>24</v>
      </c>
    </row>
    <row r="49" spans="1:27" ht="12.95" customHeight="1" x14ac:dyDescent="0.2">
      <c r="A49" s="169"/>
      <c r="B49" s="166" t="s">
        <v>52</v>
      </c>
      <c r="C49" s="16" t="s">
        <v>116</v>
      </c>
      <c r="D49" s="197"/>
      <c r="E49" s="186"/>
      <c r="F49" s="4" t="s">
        <v>24</v>
      </c>
      <c r="G49" s="15">
        <v>28</v>
      </c>
      <c r="H49" s="15">
        <v>28</v>
      </c>
      <c r="I49" s="15">
        <v>28</v>
      </c>
      <c r="J49" s="15">
        <v>30</v>
      </c>
      <c r="K49" s="6"/>
      <c r="L49" s="6"/>
      <c r="M49" s="6"/>
      <c r="N49" s="6"/>
      <c r="O49" s="4" t="s">
        <v>24</v>
      </c>
      <c r="P49" s="4" t="s">
        <v>24</v>
      </c>
      <c r="Q49" s="4" t="s">
        <v>24</v>
      </c>
      <c r="R49" s="4" t="s">
        <v>24</v>
      </c>
      <c r="S49" s="4" t="s">
        <v>24</v>
      </c>
      <c r="T49" s="4" t="s">
        <v>24</v>
      </c>
      <c r="U49" s="4" t="s">
        <v>24</v>
      </c>
      <c r="V49" s="4" t="s">
        <v>24</v>
      </c>
      <c r="W49" s="4" t="s">
        <v>24</v>
      </c>
      <c r="X49" s="2" t="s">
        <v>24</v>
      </c>
      <c r="Y49" s="2" t="s">
        <v>24</v>
      </c>
      <c r="Z49" s="2" t="s">
        <v>24</v>
      </c>
      <c r="AA49" s="2" t="s">
        <v>24</v>
      </c>
    </row>
    <row r="50" spans="1:27" ht="12.95" customHeight="1" x14ac:dyDescent="0.2">
      <c r="A50" s="169"/>
      <c r="B50" s="167"/>
      <c r="C50" s="16" t="s">
        <v>119</v>
      </c>
      <c r="D50" s="197"/>
      <c r="E50" s="186"/>
      <c r="F50" s="4" t="s">
        <v>24</v>
      </c>
      <c r="G50" s="15">
        <v>25</v>
      </c>
      <c r="H50" s="15">
        <v>25</v>
      </c>
      <c r="I50" s="4" t="s">
        <v>24</v>
      </c>
      <c r="J50" s="4" t="s">
        <v>24</v>
      </c>
      <c r="K50" s="4"/>
      <c r="L50" s="4"/>
      <c r="M50" s="4"/>
      <c r="N50" s="4"/>
      <c r="O50" s="4" t="s">
        <v>24</v>
      </c>
      <c r="P50" s="4" t="s">
        <v>24</v>
      </c>
      <c r="Q50" s="4" t="s">
        <v>24</v>
      </c>
      <c r="R50" s="4" t="s">
        <v>24</v>
      </c>
      <c r="S50" s="4" t="s">
        <v>24</v>
      </c>
      <c r="T50" s="4" t="s">
        <v>24</v>
      </c>
      <c r="U50" s="4" t="s">
        <v>24</v>
      </c>
      <c r="V50" s="4" t="s">
        <v>24</v>
      </c>
      <c r="W50" s="4" t="s">
        <v>24</v>
      </c>
      <c r="X50" s="2" t="s">
        <v>24</v>
      </c>
      <c r="Y50" s="2" t="s">
        <v>24</v>
      </c>
      <c r="Z50" s="2" t="s">
        <v>24</v>
      </c>
      <c r="AA50" s="2" t="s">
        <v>24</v>
      </c>
    </row>
    <row r="51" spans="1:27" ht="12.95" customHeight="1" x14ac:dyDescent="0.2">
      <c r="A51" s="163"/>
      <c r="B51" s="168"/>
      <c r="C51" s="16" t="s">
        <v>210</v>
      </c>
      <c r="D51" s="198"/>
      <c r="E51" s="187"/>
      <c r="F51" s="4" t="s">
        <v>24</v>
      </c>
      <c r="G51" s="63">
        <v>28.84</v>
      </c>
      <c r="H51" s="15">
        <v>28</v>
      </c>
      <c r="I51" s="15">
        <v>28</v>
      </c>
      <c r="J51" s="15">
        <v>30</v>
      </c>
      <c r="K51" s="6"/>
      <c r="L51" s="6"/>
      <c r="M51" s="6"/>
      <c r="N51" s="6"/>
      <c r="O51" s="4" t="s">
        <v>24</v>
      </c>
      <c r="P51" s="4" t="s">
        <v>24</v>
      </c>
      <c r="Q51" s="4" t="s">
        <v>24</v>
      </c>
      <c r="R51" s="4" t="s">
        <v>24</v>
      </c>
      <c r="S51" s="4" t="s">
        <v>24</v>
      </c>
      <c r="T51" s="4" t="s">
        <v>24</v>
      </c>
      <c r="U51" s="4" t="s">
        <v>24</v>
      </c>
      <c r="V51" s="4" t="s">
        <v>24</v>
      </c>
      <c r="W51" s="4" t="s">
        <v>24</v>
      </c>
      <c r="X51" s="2" t="s">
        <v>24</v>
      </c>
      <c r="Y51" s="2" t="s">
        <v>24</v>
      </c>
      <c r="Z51" s="2" t="s">
        <v>24</v>
      </c>
      <c r="AA51" s="2" t="s">
        <v>24</v>
      </c>
    </row>
    <row r="52" spans="1:27" ht="12.95" customHeight="1" x14ac:dyDescent="0.2">
      <c r="A52" s="162" t="s">
        <v>53</v>
      </c>
      <c r="B52" s="101" t="s">
        <v>54</v>
      </c>
      <c r="C52" s="100" t="s">
        <v>55</v>
      </c>
      <c r="D52" s="167" t="s">
        <v>113</v>
      </c>
      <c r="E52" s="166" t="s">
        <v>56</v>
      </c>
      <c r="F52" s="4" t="s">
        <v>24</v>
      </c>
      <c r="G52" s="4" t="s">
        <v>24</v>
      </c>
      <c r="H52" s="4" t="s">
        <v>24</v>
      </c>
      <c r="I52" s="4" t="s">
        <v>24</v>
      </c>
      <c r="J52" s="4" t="s">
        <v>24</v>
      </c>
      <c r="K52" s="4" t="s">
        <v>24</v>
      </c>
      <c r="L52" s="4" t="s">
        <v>24</v>
      </c>
      <c r="M52" s="4" t="s">
        <v>24</v>
      </c>
      <c r="N52" s="4" t="s">
        <v>24</v>
      </c>
      <c r="O52" s="4" t="s">
        <v>24</v>
      </c>
      <c r="P52" s="4" t="s">
        <v>24</v>
      </c>
      <c r="Q52" s="4" t="s">
        <v>24</v>
      </c>
      <c r="R52" s="4" t="s">
        <v>24</v>
      </c>
      <c r="S52" s="4" t="s">
        <v>24</v>
      </c>
      <c r="T52" s="4" t="s">
        <v>24</v>
      </c>
      <c r="U52" s="4" t="s">
        <v>24</v>
      </c>
      <c r="V52" s="15">
        <v>1.96</v>
      </c>
      <c r="W52" s="15">
        <v>1.96</v>
      </c>
      <c r="X52" s="17">
        <v>2.04</v>
      </c>
      <c r="Y52" s="17">
        <v>2.54</v>
      </c>
      <c r="Z52" s="17">
        <v>2.57</v>
      </c>
      <c r="AA52" s="17">
        <v>2.63</v>
      </c>
    </row>
    <row r="53" spans="1:27" ht="12.95" customHeight="1" x14ac:dyDescent="0.2">
      <c r="A53" s="169"/>
      <c r="B53" s="101" t="s">
        <v>57</v>
      </c>
      <c r="C53" s="100" t="s">
        <v>102</v>
      </c>
      <c r="D53" s="167"/>
      <c r="E53" s="168"/>
      <c r="F53" s="4" t="s">
        <v>24</v>
      </c>
      <c r="G53" s="4" t="s">
        <v>24</v>
      </c>
      <c r="H53" s="4" t="s">
        <v>24</v>
      </c>
      <c r="I53" s="4" t="s">
        <v>24</v>
      </c>
      <c r="J53" s="4" t="s">
        <v>24</v>
      </c>
      <c r="K53" s="4" t="s">
        <v>24</v>
      </c>
      <c r="L53" s="4" t="s">
        <v>24</v>
      </c>
      <c r="M53" s="4" t="s">
        <v>24</v>
      </c>
      <c r="N53" s="4" t="s">
        <v>24</v>
      </c>
      <c r="O53" s="4" t="s">
        <v>24</v>
      </c>
      <c r="P53" s="4" t="s">
        <v>24</v>
      </c>
      <c r="Q53" s="4" t="s">
        <v>24</v>
      </c>
      <c r="R53" s="4" t="s">
        <v>24</v>
      </c>
      <c r="S53" s="4" t="s">
        <v>24</v>
      </c>
      <c r="T53" s="4" t="s">
        <v>24</v>
      </c>
      <c r="U53" s="4" t="s">
        <v>24</v>
      </c>
      <c r="V53" s="15">
        <v>2.17</v>
      </c>
      <c r="W53" s="15">
        <v>2.17</v>
      </c>
      <c r="X53" s="17">
        <v>2.2599999999999998</v>
      </c>
      <c r="Y53" s="17">
        <v>2.74</v>
      </c>
      <c r="Z53" s="17">
        <v>2.77</v>
      </c>
      <c r="AA53" s="17">
        <v>2.83</v>
      </c>
    </row>
    <row r="54" spans="1:27" ht="12.95" customHeight="1" x14ac:dyDescent="0.2">
      <c r="A54" s="169"/>
      <c r="B54" s="4" t="s">
        <v>54</v>
      </c>
      <c r="C54" s="103" t="s">
        <v>27</v>
      </c>
      <c r="D54" s="167"/>
      <c r="E54" s="175"/>
      <c r="F54" s="15">
        <v>0.5</v>
      </c>
      <c r="G54" s="15">
        <v>0.56000000000000005</v>
      </c>
      <c r="H54" s="15">
        <v>0.65</v>
      </c>
      <c r="I54" s="15">
        <v>0.7</v>
      </c>
      <c r="J54" s="15">
        <v>0.72</v>
      </c>
      <c r="K54" s="15">
        <v>0.8</v>
      </c>
      <c r="L54" s="15">
        <v>0.85</v>
      </c>
      <c r="M54" s="15">
        <v>0.92</v>
      </c>
      <c r="N54" s="15">
        <v>0.97</v>
      </c>
      <c r="O54" s="15">
        <v>1.01</v>
      </c>
      <c r="P54" s="4" t="s">
        <v>24</v>
      </c>
      <c r="Q54" s="4" t="s">
        <v>24</v>
      </c>
      <c r="R54" s="4" t="s">
        <v>24</v>
      </c>
      <c r="S54" s="4" t="s">
        <v>24</v>
      </c>
      <c r="T54" s="4" t="s">
        <v>24</v>
      </c>
      <c r="U54" s="4" t="s">
        <v>24</v>
      </c>
      <c r="V54" s="4" t="s">
        <v>24</v>
      </c>
      <c r="W54" s="4" t="s">
        <v>24</v>
      </c>
      <c r="X54" s="2" t="s">
        <v>24</v>
      </c>
      <c r="Y54" s="2" t="s">
        <v>24</v>
      </c>
      <c r="Z54" s="2" t="s">
        <v>24</v>
      </c>
      <c r="AA54" s="2" t="s">
        <v>24</v>
      </c>
    </row>
    <row r="55" spans="1:27" ht="12.95" customHeight="1" x14ac:dyDescent="0.2">
      <c r="A55" s="169"/>
      <c r="B55" s="4" t="s">
        <v>57</v>
      </c>
      <c r="C55" s="103" t="s">
        <v>27</v>
      </c>
      <c r="D55" s="167"/>
      <c r="E55" s="184"/>
      <c r="F55" s="15">
        <v>0.65</v>
      </c>
      <c r="G55" s="6" t="s">
        <v>24</v>
      </c>
      <c r="H55" s="6" t="s">
        <v>24</v>
      </c>
      <c r="I55" s="15">
        <v>0.81</v>
      </c>
      <c r="J55" s="15">
        <v>0.85</v>
      </c>
      <c r="K55" s="15">
        <v>0.93</v>
      </c>
      <c r="L55" s="15">
        <v>1</v>
      </c>
      <c r="M55" s="15">
        <v>1.08</v>
      </c>
      <c r="N55" s="15">
        <v>1.1299999999999999</v>
      </c>
      <c r="O55" s="15">
        <v>1.19</v>
      </c>
      <c r="P55" s="4" t="s">
        <v>24</v>
      </c>
      <c r="Q55" s="4" t="s">
        <v>24</v>
      </c>
      <c r="R55" s="4" t="s">
        <v>24</v>
      </c>
      <c r="S55" s="4" t="s">
        <v>24</v>
      </c>
      <c r="T55" s="4" t="s">
        <v>24</v>
      </c>
      <c r="U55" s="4" t="s">
        <v>24</v>
      </c>
      <c r="V55" s="4" t="s">
        <v>24</v>
      </c>
      <c r="W55" s="4" t="s">
        <v>24</v>
      </c>
      <c r="X55" s="2" t="s">
        <v>24</v>
      </c>
      <c r="Y55" s="2" t="s">
        <v>24</v>
      </c>
      <c r="Z55" s="2" t="s">
        <v>24</v>
      </c>
      <c r="AA55" s="2" t="s">
        <v>24</v>
      </c>
    </row>
    <row r="56" spans="1:27" ht="12.95" customHeight="1" x14ac:dyDescent="0.2">
      <c r="A56" s="169"/>
      <c r="B56" s="4" t="s">
        <v>54</v>
      </c>
      <c r="C56" s="173" t="s">
        <v>58</v>
      </c>
      <c r="D56" s="167"/>
      <c r="E56" s="184"/>
      <c r="F56" s="4" t="s">
        <v>24</v>
      </c>
      <c r="G56" s="4" t="s">
        <v>24</v>
      </c>
      <c r="H56" s="4" t="s">
        <v>24</v>
      </c>
      <c r="I56" s="4" t="s">
        <v>24</v>
      </c>
      <c r="J56" s="4" t="s">
        <v>24</v>
      </c>
      <c r="K56" s="4" t="s">
        <v>24</v>
      </c>
      <c r="L56" s="4" t="s">
        <v>24</v>
      </c>
      <c r="M56" s="4" t="s">
        <v>24</v>
      </c>
      <c r="N56" s="4" t="s">
        <v>24</v>
      </c>
      <c r="O56" s="4" t="s">
        <v>24</v>
      </c>
      <c r="P56" s="15">
        <v>1.02</v>
      </c>
      <c r="Q56" s="15">
        <v>1.2</v>
      </c>
      <c r="R56" s="15">
        <v>1.2</v>
      </c>
      <c r="S56" s="15">
        <v>1.77</v>
      </c>
      <c r="T56" s="15">
        <v>1.86</v>
      </c>
      <c r="U56" s="15">
        <v>1.96</v>
      </c>
      <c r="V56" s="4" t="s">
        <v>24</v>
      </c>
      <c r="W56" s="4" t="s">
        <v>24</v>
      </c>
      <c r="X56" s="2" t="s">
        <v>24</v>
      </c>
      <c r="Y56" s="2" t="s">
        <v>24</v>
      </c>
      <c r="Z56" s="2" t="s">
        <v>24</v>
      </c>
      <c r="AA56" s="2" t="s">
        <v>24</v>
      </c>
    </row>
    <row r="57" spans="1:27" ht="12.95" customHeight="1" x14ac:dyDescent="0.2">
      <c r="A57" s="163"/>
      <c r="B57" s="4" t="s">
        <v>57</v>
      </c>
      <c r="C57" s="174"/>
      <c r="D57" s="168"/>
      <c r="E57" s="176"/>
      <c r="F57" s="4" t="s">
        <v>24</v>
      </c>
      <c r="G57" s="4" t="s">
        <v>24</v>
      </c>
      <c r="H57" s="4" t="s">
        <v>24</v>
      </c>
      <c r="I57" s="4" t="s">
        <v>24</v>
      </c>
      <c r="J57" s="4" t="s">
        <v>24</v>
      </c>
      <c r="K57" s="4" t="s">
        <v>24</v>
      </c>
      <c r="L57" s="4" t="s">
        <v>24</v>
      </c>
      <c r="M57" s="4" t="s">
        <v>24</v>
      </c>
      <c r="N57" s="4" t="s">
        <v>24</v>
      </c>
      <c r="O57" s="4" t="s">
        <v>24</v>
      </c>
      <c r="P57" s="15">
        <v>1.21</v>
      </c>
      <c r="Q57" s="15">
        <v>1.41</v>
      </c>
      <c r="R57" s="15">
        <v>1.41</v>
      </c>
      <c r="S57" s="15">
        <v>1.98</v>
      </c>
      <c r="T57" s="15">
        <v>2.0699999999999998</v>
      </c>
      <c r="U57" s="15">
        <v>2.17</v>
      </c>
      <c r="V57" s="4" t="s">
        <v>24</v>
      </c>
      <c r="W57" s="4" t="s">
        <v>24</v>
      </c>
      <c r="X57" s="2" t="s">
        <v>24</v>
      </c>
      <c r="Y57" s="2" t="s">
        <v>24</v>
      </c>
      <c r="Z57" s="2" t="s">
        <v>24</v>
      </c>
      <c r="AA57" s="2" t="s">
        <v>24</v>
      </c>
    </row>
    <row r="58" spans="1:27" ht="12.95" customHeight="1" x14ac:dyDescent="0.2">
      <c r="A58" s="113" t="s">
        <v>227</v>
      </c>
      <c r="B58" s="63" t="s">
        <v>24</v>
      </c>
      <c r="C58" s="85" t="s">
        <v>27</v>
      </c>
      <c r="D58" s="166" t="s">
        <v>105</v>
      </c>
      <c r="E58" s="4" t="s">
        <v>87</v>
      </c>
      <c r="F58" s="4" t="s">
        <v>24</v>
      </c>
      <c r="G58" s="4" t="s">
        <v>24</v>
      </c>
      <c r="H58" s="4" t="s">
        <v>24</v>
      </c>
      <c r="I58" s="4" t="s">
        <v>24</v>
      </c>
      <c r="J58" s="4" t="s">
        <v>24</v>
      </c>
      <c r="K58" s="4" t="s">
        <v>24</v>
      </c>
      <c r="L58" s="4" t="s">
        <v>24</v>
      </c>
      <c r="M58" s="4" t="s">
        <v>24</v>
      </c>
      <c r="N58" s="4" t="s">
        <v>24</v>
      </c>
      <c r="O58" s="4" t="s">
        <v>24</v>
      </c>
      <c r="P58" s="4" t="s">
        <v>24</v>
      </c>
      <c r="Q58" s="4" t="s">
        <v>24</v>
      </c>
      <c r="R58" s="4" t="s">
        <v>24</v>
      </c>
      <c r="S58" s="14">
        <v>10.1</v>
      </c>
      <c r="T58" s="14">
        <v>10.1</v>
      </c>
      <c r="U58" s="14">
        <v>10.1</v>
      </c>
      <c r="V58" s="15">
        <v>11.45</v>
      </c>
      <c r="W58" s="15">
        <v>11.45</v>
      </c>
      <c r="X58" s="17">
        <v>12.28</v>
      </c>
      <c r="Y58" s="61">
        <v>12.28</v>
      </c>
      <c r="Z58" s="41">
        <v>13.2</v>
      </c>
      <c r="AA58" s="65">
        <v>15.95</v>
      </c>
    </row>
    <row r="59" spans="1:27" ht="12.95" customHeight="1" x14ac:dyDescent="0.2">
      <c r="A59" s="162" t="s">
        <v>88</v>
      </c>
      <c r="B59" s="170" t="s">
        <v>89</v>
      </c>
      <c r="C59" s="102" t="s">
        <v>142</v>
      </c>
      <c r="D59" s="167"/>
      <c r="E59" s="166" t="s">
        <v>231</v>
      </c>
      <c r="F59" s="4" t="s">
        <v>24</v>
      </c>
      <c r="G59" s="4" t="s">
        <v>24</v>
      </c>
      <c r="H59" s="4" t="s">
        <v>24</v>
      </c>
      <c r="I59" s="4" t="s">
        <v>24</v>
      </c>
      <c r="J59" s="4" t="s">
        <v>24</v>
      </c>
      <c r="K59" s="15">
        <v>0.38</v>
      </c>
      <c r="L59" s="15">
        <v>0.38</v>
      </c>
      <c r="M59" s="15">
        <v>0.38</v>
      </c>
      <c r="N59" s="15">
        <v>0.38</v>
      </c>
      <c r="O59" s="15">
        <v>0.4</v>
      </c>
      <c r="P59" s="15">
        <v>0.47</v>
      </c>
      <c r="Q59" s="15">
        <v>0.54</v>
      </c>
      <c r="R59" s="15">
        <v>0.54</v>
      </c>
      <c r="S59" s="15">
        <v>0.57999999999999996</v>
      </c>
      <c r="T59" s="15">
        <v>0.61</v>
      </c>
      <c r="U59" s="15">
        <v>0.67</v>
      </c>
      <c r="V59" s="15">
        <v>0.71</v>
      </c>
      <c r="W59" s="15">
        <v>0.76</v>
      </c>
      <c r="X59" s="17">
        <v>0.82</v>
      </c>
      <c r="Y59" s="61">
        <v>0.85</v>
      </c>
      <c r="Z59" s="62">
        <v>0.94</v>
      </c>
      <c r="AA59" s="65">
        <v>1.03</v>
      </c>
    </row>
    <row r="60" spans="1:27" ht="12.95" customHeight="1" x14ac:dyDescent="0.2">
      <c r="A60" s="169"/>
      <c r="B60" s="171"/>
      <c r="C60" s="102" t="s">
        <v>126</v>
      </c>
      <c r="D60" s="167"/>
      <c r="E60" s="167"/>
      <c r="F60" s="4" t="s">
        <v>24</v>
      </c>
      <c r="G60" s="4" t="s">
        <v>24</v>
      </c>
      <c r="H60" s="4" t="s">
        <v>24</v>
      </c>
      <c r="I60" s="4" t="s">
        <v>24</v>
      </c>
      <c r="J60" s="15">
        <v>0.3</v>
      </c>
      <c r="K60" s="15">
        <v>0.36</v>
      </c>
      <c r="L60" s="15">
        <v>0.36</v>
      </c>
      <c r="M60" s="15">
        <v>0.36</v>
      </c>
      <c r="N60" s="15">
        <v>0.36</v>
      </c>
      <c r="O60" s="15">
        <v>0.38</v>
      </c>
      <c r="P60" s="15">
        <v>0.45</v>
      </c>
      <c r="Q60" s="15">
        <v>0.52</v>
      </c>
      <c r="R60" s="15">
        <v>0.52</v>
      </c>
      <c r="S60" s="15">
        <v>0.56000000000000005</v>
      </c>
      <c r="T60" s="15">
        <v>0.59</v>
      </c>
      <c r="U60" s="15">
        <v>0.65</v>
      </c>
      <c r="V60" s="15">
        <v>0.69</v>
      </c>
      <c r="W60" s="15">
        <v>0.74</v>
      </c>
      <c r="X60" s="17">
        <v>0.8</v>
      </c>
      <c r="Y60" s="61">
        <v>0.83</v>
      </c>
      <c r="Z60" s="62">
        <v>0.92</v>
      </c>
      <c r="AA60" s="65">
        <v>1.01</v>
      </c>
    </row>
    <row r="61" spans="1:27" ht="12.95" customHeight="1" x14ac:dyDescent="0.2">
      <c r="A61" s="169"/>
      <c r="B61" s="171"/>
      <c r="C61" s="102" t="s">
        <v>34</v>
      </c>
      <c r="D61" s="167"/>
      <c r="E61" s="167"/>
      <c r="F61" s="4" t="s">
        <v>24</v>
      </c>
      <c r="G61" s="4" t="s">
        <v>24</v>
      </c>
      <c r="H61" s="4" t="s">
        <v>24</v>
      </c>
      <c r="I61" s="4" t="s">
        <v>24</v>
      </c>
      <c r="J61" s="15">
        <v>0.27</v>
      </c>
      <c r="K61" s="15">
        <v>0.33</v>
      </c>
      <c r="L61" s="15">
        <v>0.33</v>
      </c>
      <c r="M61" s="15">
        <v>0.33</v>
      </c>
      <c r="N61" s="15">
        <v>0.33</v>
      </c>
      <c r="O61" s="15">
        <v>0.35</v>
      </c>
      <c r="P61" s="15">
        <v>0.41</v>
      </c>
      <c r="Q61" s="15">
        <v>0.47</v>
      </c>
      <c r="R61" s="15">
        <v>0.47</v>
      </c>
      <c r="S61" s="15">
        <v>0.51</v>
      </c>
      <c r="T61" s="15">
        <v>0.54</v>
      </c>
      <c r="U61" s="15">
        <v>0.6</v>
      </c>
      <c r="V61" s="15">
        <v>0.63</v>
      </c>
      <c r="W61" s="15">
        <v>0.68</v>
      </c>
      <c r="X61" s="17">
        <v>0.73</v>
      </c>
      <c r="Y61" s="61">
        <v>0.76</v>
      </c>
      <c r="Z61" s="62">
        <v>0.84</v>
      </c>
      <c r="AA61" s="65">
        <v>0.92</v>
      </c>
    </row>
    <row r="62" spans="1:27" ht="12.95" customHeight="1" x14ac:dyDescent="0.2">
      <c r="A62" s="169"/>
      <c r="B62" s="171"/>
      <c r="C62" s="102" t="s">
        <v>91</v>
      </c>
      <c r="D62" s="167"/>
      <c r="E62" s="167"/>
      <c r="F62" s="4" t="s">
        <v>24</v>
      </c>
      <c r="G62" s="4" t="s">
        <v>24</v>
      </c>
      <c r="H62" s="4" t="s">
        <v>24</v>
      </c>
      <c r="I62" s="4" t="s">
        <v>24</v>
      </c>
      <c r="J62" s="15">
        <v>0.32</v>
      </c>
      <c r="K62" s="15">
        <v>0.38</v>
      </c>
      <c r="L62" s="15">
        <v>0.38</v>
      </c>
      <c r="M62" s="15">
        <v>0.38</v>
      </c>
      <c r="N62" s="15">
        <v>0.38</v>
      </c>
      <c r="O62" s="15">
        <v>0.4</v>
      </c>
      <c r="P62" s="15">
        <v>0.47</v>
      </c>
      <c r="Q62" s="15">
        <v>0.54</v>
      </c>
      <c r="R62" s="15">
        <v>0.54</v>
      </c>
      <c r="S62" s="15">
        <v>0.57999999999999996</v>
      </c>
      <c r="T62" s="15">
        <v>0.62</v>
      </c>
      <c r="U62" s="15">
        <v>0.69</v>
      </c>
      <c r="V62" s="15">
        <v>0.73</v>
      </c>
      <c r="W62" s="15">
        <v>0.78</v>
      </c>
      <c r="X62" s="17">
        <v>0.84</v>
      </c>
      <c r="Y62" s="61">
        <v>0.87</v>
      </c>
      <c r="Z62" s="62">
        <v>0.96</v>
      </c>
      <c r="AA62" s="65">
        <v>1.05</v>
      </c>
    </row>
    <row r="63" spans="1:27" ht="12.95" customHeight="1" x14ac:dyDescent="0.2">
      <c r="A63" s="169"/>
      <c r="B63" s="171"/>
      <c r="C63" s="23" t="s">
        <v>92</v>
      </c>
      <c r="D63" s="167"/>
      <c r="E63" s="167"/>
      <c r="F63" s="4" t="s">
        <v>24</v>
      </c>
      <c r="G63" s="4" t="s">
        <v>24</v>
      </c>
      <c r="H63" s="4" t="s">
        <v>24</v>
      </c>
      <c r="I63" s="4" t="s">
        <v>24</v>
      </c>
      <c r="J63" s="15">
        <v>0.32</v>
      </c>
      <c r="K63" s="4" t="s">
        <v>24</v>
      </c>
      <c r="L63" s="4" t="s">
        <v>24</v>
      </c>
      <c r="M63" s="4" t="s">
        <v>24</v>
      </c>
      <c r="N63" s="4" t="s">
        <v>24</v>
      </c>
      <c r="O63" s="4" t="s">
        <v>24</v>
      </c>
      <c r="P63" s="4" t="s">
        <v>24</v>
      </c>
      <c r="Q63" s="4" t="s">
        <v>24</v>
      </c>
      <c r="R63" s="4" t="s">
        <v>24</v>
      </c>
      <c r="S63" s="4" t="s">
        <v>24</v>
      </c>
      <c r="T63" s="4" t="s">
        <v>24</v>
      </c>
      <c r="U63" s="4" t="s">
        <v>24</v>
      </c>
      <c r="V63" s="4" t="s">
        <v>24</v>
      </c>
      <c r="W63" s="4" t="s">
        <v>24</v>
      </c>
      <c r="X63" s="2" t="s">
        <v>24</v>
      </c>
      <c r="Y63" s="4" t="s">
        <v>24</v>
      </c>
      <c r="Z63" s="2" t="s">
        <v>24</v>
      </c>
      <c r="AA63" s="2" t="s">
        <v>24</v>
      </c>
    </row>
    <row r="64" spans="1:27" ht="12.95" customHeight="1" x14ac:dyDescent="0.2">
      <c r="A64" s="169"/>
      <c r="B64" s="171"/>
      <c r="C64" s="23" t="s">
        <v>93</v>
      </c>
      <c r="D64" s="167"/>
      <c r="E64" s="167"/>
      <c r="F64" s="4" t="s">
        <v>24</v>
      </c>
      <c r="G64" s="4" t="s">
        <v>24</v>
      </c>
      <c r="H64" s="4" t="s">
        <v>24</v>
      </c>
      <c r="I64" s="4" t="s">
        <v>24</v>
      </c>
      <c r="J64" s="15">
        <v>0.32</v>
      </c>
      <c r="K64" s="4" t="s">
        <v>24</v>
      </c>
      <c r="L64" s="4" t="s">
        <v>24</v>
      </c>
      <c r="M64" s="4" t="s">
        <v>24</v>
      </c>
      <c r="N64" s="4" t="s">
        <v>24</v>
      </c>
      <c r="O64" s="4" t="s">
        <v>24</v>
      </c>
      <c r="P64" s="4" t="s">
        <v>24</v>
      </c>
      <c r="Q64" s="4" t="s">
        <v>24</v>
      </c>
      <c r="R64" s="4" t="s">
        <v>24</v>
      </c>
      <c r="S64" s="4" t="s">
        <v>24</v>
      </c>
      <c r="T64" s="4" t="s">
        <v>24</v>
      </c>
      <c r="U64" s="4" t="s">
        <v>24</v>
      </c>
      <c r="V64" s="4" t="s">
        <v>24</v>
      </c>
      <c r="W64" s="4" t="s">
        <v>24</v>
      </c>
      <c r="X64" s="2" t="s">
        <v>24</v>
      </c>
      <c r="Y64" s="4" t="s">
        <v>24</v>
      </c>
      <c r="Z64" s="2" t="s">
        <v>24</v>
      </c>
      <c r="AA64" s="2" t="s">
        <v>24</v>
      </c>
    </row>
    <row r="65" spans="1:27" ht="12.95" customHeight="1" x14ac:dyDescent="0.2">
      <c r="A65" s="163"/>
      <c r="B65" s="172"/>
      <c r="C65" s="23" t="s">
        <v>94</v>
      </c>
      <c r="D65" s="168"/>
      <c r="E65" s="168"/>
      <c r="F65" s="4" t="s">
        <v>24</v>
      </c>
      <c r="G65" s="4" t="s">
        <v>24</v>
      </c>
      <c r="H65" s="4" t="s">
        <v>24</v>
      </c>
      <c r="I65" s="4" t="s">
        <v>24</v>
      </c>
      <c r="J65" s="15">
        <v>0.3</v>
      </c>
      <c r="K65" s="4" t="s">
        <v>24</v>
      </c>
      <c r="L65" s="4" t="s">
        <v>24</v>
      </c>
      <c r="M65" s="4" t="s">
        <v>24</v>
      </c>
      <c r="N65" s="4" t="s">
        <v>24</v>
      </c>
      <c r="O65" s="4" t="s">
        <v>24</v>
      </c>
      <c r="P65" s="4" t="s">
        <v>24</v>
      </c>
      <c r="Q65" s="4" t="s">
        <v>24</v>
      </c>
      <c r="R65" s="4" t="s">
        <v>24</v>
      </c>
      <c r="S65" s="4" t="s">
        <v>24</v>
      </c>
      <c r="T65" s="4" t="s">
        <v>24</v>
      </c>
      <c r="U65" s="4" t="s">
        <v>24</v>
      </c>
      <c r="V65" s="4" t="s">
        <v>24</v>
      </c>
      <c r="W65" s="4" t="s">
        <v>24</v>
      </c>
      <c r="X65" s="2" t="s">
        <v>24</v>
      </c>
      <c r="Y65" s="4" t="s">
        <v>24</v>
      </c>
      <c r="Z65" s="2" t="s">
        <v>24</v>
      </c>
      <c r="AA65" s="2" t="s">
        <v>24</v>
      </c>
    </row>
    <row r="66" spans="1:27" ht="12.95" customHeight="1" x14ac:dyDescent="0.2">
      <c r="A66" s="162" t="s">
        <v>59</v>
      </c>
      <c r="B66" s="164" t="s">
        <v>60</v>
      </c>
      <c r="C66" s="100" t="s">
        <v>120</v>
      </c>
      <c r="D66" s="166" t="s">
        <v>113</v>
      </c>
      <c r="E66" s="166" t="s">
        <v>61</v>
      </c>
      <c r="F66" s="15">
        <v>25</v>
      </c>
      <c r="G66" s="15">
        <v>28.5</v>
      </c>
      <c r="H66" s="15">
        <v>30.78</v>
      </c>
      <c r="I66" s="15">
        <v>30.78</v>
      </c>
      <c r="J66" s="15">
        <v>35</v>
      </c>
      <c r="K66" s="15">
        <v>54</v>
      </c>
      <c r="L66" s="15">
        <v>54</v>
      </c>
      <c r="M66" s="15">
        <v>54</v>
      </c>
      <c r="N66" s="15">
        <v>54</v>
      </c>
      <c r="O66" s="15">
        <v>66</v>
      </c>
      <c r="P66" s="15">
        <v>98.85</v>
      </c>
      <c r="Q66" s="15">
        <v>110.82</v>
      </c>
      <c r="R66" s="15">
        <v>110.82</v>
      </c>
      <c r="S66" s="15">
        <v>134.1</v>
      </c>
      <c r="T66" s="15">
        <v>139.57</v>
      </c>
      <c r="U66" s="15">
        <v>170</v>
      </c>
      <c r="V66" s="15">
        <v>170</v>
      </c>
      <c r="W66" s="15">
        <v>181.9</v>
      </c>
      <c r="X66" s="17">
        <v>187.4</v>
      </c>
      <c r="Y66" s="18">
        <v>198.9</v>
      </c>
      <c r="Z66" s="18">
        <v>207.45</v>
      </c>
      <c r="AA66" s="41">
        <v>220.1</v>
      </c>
    </row>
    <row r="67" spans="1:27" ht="12.95" customHeight="1" x14ac:dyDescent="0.2">
      <c r="A67" s="169"/>
      <c r="B67" s="165"/>
      <c r="C67" s="100" t="s">
        <v>118</v>
      </c>
      <c r="D67" s="167"/>
      <c r="E67" s="168"/>
      <c r="F67" s="15">
        <v>34.1</v>
      </c>
      <c r="G67" s="15">
        <v>39</v>
      </c>
      <c r="H67" s="15">
        <v>39</v>
      </c>
      <c r="I67" s="15">
        <v>39</v>
      </c>
      <c r="J67" s="15">
        <v>39</v>
      </c>
      <c r="K67" s="15">
        <v>60</v>
      </c>
      <c r="L67" s="15">
        <v>60</v>
      </c>
      <c r="M67" s="15">
        <v>60</v>
      </c>
      <c r="N67" s="15">
        <v>60</v>
      </c>
      <c r="O67" s="15">
        <v>73</v>
      </c>
      <c r="P67" s="15">
        <v>106.12</v>
      </c>
      <c r="Q67" s="15">
        <v>117.35</v>
      </c>
      <c r="R67" s="15">
        <v>117.35</v>
      </c>
      <c r="S67" s="15">
        <v>133.53</v>
      </c>
      <c r="T67" s="15">
        <v>138.97999999999999</v>
      </c>
      <c r="U67" s="15">
        <v>188</v>
      </c>
      <c r="V67" s="15">
        <v>188</v>
      </c>
      <c r="W67" s="15">
        <v>201.16</v>
      </c>
      <c r="X67" s="17">
        <v>207</v>
      </c>
      <c r="Y67" s="17">
        <v>213.54</v>
      </c>
      <c r="Z67" s="17">
        <v>231.89</v>
      </c>
      <c r="AA67" s="41">
        <v>241.08</v>
      </c>
    </row>
    <row r="68" spans="1:27" ht="12.95" customHeight="1" x14ac:dyDescent="0.2">
      <c r="A68" s="169"/>
      <c r="B68" s="164" t="s">
        <v>62</v>
      </c>
      <c r="C68" s="100" t="s">
        <v>120</v>
      </c>
      <c r="D68" s="167"/>
      <c r="E68" s="166" t="s">
        <v>56</v>
      </c>
      <c r="F68" s="15">
        <v>0.15</v>
      </c>
      <c r="G68" s="15">
        <v>0.17</v>
      </c>
      <c r="H68" s="15">
        <v>0.18</v>
      </c>
      <c r="I68" s="15">
        <v>0.18</v>
      </c>
      <c r="J68" s="15">
        <v>0.21</v>
      </c>
      <c r="K68" s="15">
        <v>0.3</v>
      </c>
      <c r="L68" s="15">
        <v>0.25</v>
      </c>
      <c r="M68" s="15">
        <v>0.3</v>
      </c>
      <c r="N68" s="15">
        <v>0.3</v>
      </c>
      <c r="O68" s="15">
        <v>0.37</v>
      </c>
      <c r="P68" s="15">
        <v>0.47</v>
      </c>
      <c r="Q68" s="15">
        <v>0.51</v>
      </c>
      <c r="R68" s="15">
        <v>0.51</v>
      </c>
      <c r="S68" s="15">
        <v>0.56999999999999995</v>
      </c>
      <c r="T68" s="15">
        <v>0.61</v>
      </c>
      <c r="U68" s="15">
        <v>0.83</v>
      </c>
      <c r="V68" s="15">
        <v>0.83</v>
      </c>
      <c r="W68" s="15">
        <v>0.88</v>
      </c>
      <c r="X68" s="17">
        <v>0.91</v>
      </c>
      <c r="Y68" s="17">
        <v>0.97</v>
      </c>
      <c r="Z68" s="17">
        <v>1.01</v>
      </c>
      <c r="AA68" s="41">
        <v>1.07</v>
      </c>
    </row>
    <row r="69" spans="1:27" ht="12.95" customHeight="1" x14ac:dyDescent="0.2">
      <c r="A69" s="169"/>
      <c r="B69" s="165"/>
      <c r="C69" s="100" t="s">
        <v>118</v>
      </c>
      <c r="D69" s="167"/>
      <c r="E69" s="167"/>
      <c r="F69" s="15">
        <v>0.2</v>
      </c>
      <c r="G69" s="94">
        <v>0.22</v>
      </c>
      <c r="H69" s="15">
        <v>0.22</v>
      </c>
      <c r="I69" s="15">
        <v>0.22</v>
      </c>
      <c r="J69" s="15">
        <v>0.22</v>
      </c>
      <c r="K69" s="15">
        <v>0.34</v>
      </c>
      <c r="L69" s="15">
        <v>0.34</v>
      </c>
      <c r="M69" s="15">
        <v>0.34</v>
      </c>
      <c r="N69" s="15">
        <v>0.34</v>
      </c>
      <c r="O69" s="95">
        <v>0.42</v>
      </c>
      <c r="P69" s="15">
        <v>0.54</v>
      </c>
      <c r="Q69" s="15">
        <v>0.56999999999999995</v>
      </c>
      <c r="R69" s="15">
        <v>0.56999999999999995</v>
      </c>
      <c r="S69" s="15">
        <v>0.61</v>
      </c>
      <c r="T69" s="15">
        <v>0.65</v>
      </c>
      <c r="U69" s="15">
        <v>0.9</v>
      </c>
      <c r="V69" s="15">
        <v>0.9</v>
      </c>
      <c r="W69" s="15">
        <v>0.96</v>
      </c>
      <c r="X69" s="17">
        <v>0.99</v>
      </c>
      <c r="Y69" s="17">
        <v>1.02</v>
      </c>
      <c r="Z69" s="17">
        <v>1.1100000000000001</v>
      </c>
      <c r="AA69" s="41">
        <v>1.1499999999999999</v>
      </c>
    </row>
    <row r="70" spans="1:27" ht="12.95" customHeight="1" x14ac:dyDescent="0.2">
      <c r="A70" s="169"/>
      <c r="B70" s="101" t="s">
        <v>63</v>
      </c>
      <c r="C70" s="100" t="s">
        <v>120</v>
      </c>
      <c r="D70" s="168"/>
      <c r="E70" s="168"/>
      <c r="F70" s="15">
        <v>0.23</v>
      </c>
      <c r="G70" s="15">
        <v>0.25</v>
      </c>
      <c r="H70" s="15">
        <v>0.27</v>
      </c>
      <c r="I70" s="15">
        <v>0.27</v>
      </c>
      <c r="J70" s="15">
        <v>0.31</v>
      </c>
      <c r="K70" s="17">
        <v>0.44</v>
      </c>
      <c r="L70" s="17">
        <v>0.44</v>
      </c>
      <c r="M70" s="15">
        <v>0.44</v>
      </c>
      <c r="N70" s="15">
        <v>0.44</v>
      </c>
      <c r="O70" s="15">
        <v>0.54</v>
      </c>
      <c r="P70" s="15">
        <v>0.69</v>
      </c>
      <c r="Q70" s="15">
        <v>0.69</v>
      </c>
      <c r="R70" s="15">
        <v>0.69</v>
      </c>
      <c r="S70" s="15">
        <v>0.73</v>
      </c>
      <c r="T70" s="15">
        <v>0.75</v>
      </c>
      <c r="U70" s="15">
        <v>1.02</v>
      </c>
      <c r="V70" s="15">
        <v>1.02</v>
      </c>
      <c r="W70" s="15">
        <v>1.0900000000000001</v>
      </c>
      <c r="X70" s="17">
        <v>1.1200000000000001</v>
      </c>
      <c r="Y70" s="17">
        <v>1.19</v>
      </c>
      <c r="Z70" s="17">
        <v>1.24</v>
      </c>
      <c r="AA70" s="41">
        <v>1.32</v>
      </c>
    </row>
    <row r="71" spans="1:27" ht="12.95" customHeight="1" x14ac:dyDescent="0.2">
      <c r="A71" s="188"/>
      <c r="B71" s="104" t="s">
        <v>64</v>
      </c>
      <c r="C71" s="128" t="s">
        <v>132</v>
      </c>
      <c r="D71" s="12" t="s">
        <v>113</v>
      </c>
      <c r="E71" s="12" t="s">
        <v>56</v>
      </c>
      <c r="F71" s="12" t="s">
        <v>24</v>
      </c>
      <c r="G71" s="96">
        <v>0.28000000000000003</v>
      </c>
      <c r="H71" s="96">
        <v>0.28000000000000003</v>
      </c>
      <c r="I71" s="96">
        <v>0.28000000000000003</v>
      </c>
      <c r="J71" s="20">
        <v>0.28000000000000003</v>
      </c>
      <c r="K71" s="20">
        <v>0.44</v>
      </c>
      <c r="L71" s="20">
        <v>0.44</v>
      </c>
      <c r="M71" s="20">
        <v>0.44</v>
      </c>
      <c r="N71" s="20">
        <v>0.44</v>
      </c>
      <c r="O71" s="20">
        <v>0.54</v>
      </c>
      <c r="P71" s="20">
        <v>0.74</v>
      </c>
      <c r="Q71" s="20">
        <v>0.86</v>
      </c>
      <c r="R71" s="20">
        <v>0.86</v>
      </c>
      <c r="S71" s="20">
        <v>0.86</v>
      </c>
      <c r="T71" s="20">
        <v>0.87</v>
      </c>
      <c r="U71" s="20">
        <v>1.2</v>
      </c>
      <c r="V71" s="20">
        <v>1.2</v>
      </c>
      <c r="W71" s="20">
        <v>1.28</v>
      </c>
      <c r="X71" s="97">
        <v>1.32</v>
      </c>
      <c r="Y71" s="97">
        <v>1.36</v>
      </c>
      <c r="Z71" s="97">
        <v>1.48</v>
      </c>
      <c r="AA71" s="41">
        <v>1.54</v>
      </c>
    </row>
    <row r="72" spans="1:27" ht="12.95" customHeight="1" x14ac:dyDescent="0.2">
      <c r="A72" s="189" t="s">
        <v>66</v>
      </c>
      <c r="B72" s="193" t="s">
        <v>67</v>
      </c>
      <c r="C72" s="19" t="s">
        <v>121</v>
      </c>
      <c r="D72" s="192" t="s">
        <v>113</v>
      </c>
      <c r="E72" s="202" t="s">
        <v>33</v>
      </c>
      <c r="F72" s="112" t="s">
        <v>24</v>
      </c>
      <c r="G72" s="112" t="s">
        <v>24</v>
      </c>
      <c r="H72" s="112" t="s">
        <v>24</v>
      </c>
      <c r="I72" s="112" t="s">
        <v>24</v>
      </c>
      <c r="J72" s="112" t="s">
        <v>24</v>
      </c>
      <c r="K72" s="112" t="s">
        <v>24</v>
      </c>
      <c r="L72" s="112" t="s">
        <v>24</v>
      </c>
      <c r="M72" s="112" t="s">
        <v>24</v>
      </c>
      <c r="N72" s="112" t="s">
        <v>24</v>
      </c>
      <c r="O72" s="99">
        <v>14</v>
      </c>
      <c r="P72" s="21">
        <v>16.5</v>
      </c>
      <c r="Q72" s="21">
        <v>17.46</v>
      </c>
      <c r="R72" s="21">
        <v>17.46</v>
      </c>
      <c r="S72" s="21">
        <v>17.46</v>
      </c>
      <c r="T72" s="21">
        <v>17.46</v>
      </c>
      <c r="U72" s="21">
        <v>17.670000000000002</v>
      </c>
      <c r="V72" s="21">
        <v>17.670000000000002</v>
      </c>
      <c r="W72" s="21">
        <v>17.670000000000002</v>
      </c>
      <c r="X72" s="18">
        <v>19.21</v>
      </c>
      <c r="Y72" s="18">
        <v>19.47</v>
      </c>
      <c r="Z72" s="18">
        <v>21.62</v>
      </c>
      <c r="AA72" s="65">
        <v>24.51</v>
      </c>
    </row>
    <row r="73" spans="1:27" ht="12.95" customHeight="1" x14ac:dyDescent="0.2">
      <c r="A73" s="190"/>
      <c r="B73" s="194"/>
      <c r="C73" s="19" t="s">
        <v>65</v>
      </c>
      <c r="D73" s="167"/>
      <c r="E73" s="186"/>
      <c r="F73" s="4" t="s">
        <v>24</v>
      </c>
      <c r="G73" s="4" t="s">
        <v>24</v>
      </c>
      <c r="H73" s="4" t="s">
        <v>24</v>
      </c>
      <c r="I73" s="4" t="s">
        <v>24</v>
      </c>
      <c r="J73" s="4" t="s">
        <v>24</v>
      </c>
      <c r="K73" s="4" t="s">
        <v>24</v>
      </c>
      <c r="L73" s="4" t="s">
        <v>24</v>
      </c>
      <c r="M73" s="4" t="s">
        <v>24</v>
      </c>
      <c r="N73" s="4" t="s">
        <v>24</v>
      </c>
      <c r="O73" s="14">
        <v>11</v>
      </c>
      <c r="P73" s="15">
        <v>13.2</v>
      </c>
      <c r="Q73" s="15">
        <v>13.98</v>
      </c>
      <c r="R73" s="15">
        <v>13.98</v>
      </c>
      <c r="S73" s="15">
        <v>12.6</v>
      </c>
      <c r="T73" s="15">
        <v>13.02</v>
      </c>
      <c r="U73" s="15">
        <v>13.56</v>
      </c>
      <c r="V73" s="15">
        <v>13.56</v>
      </c>
      <c r="W73" s="15">
        <v>13.56</v>
      </c>
      <c r="X73" s="17">
        <v>16.5</v>
      </c>
      <c r="Y73" s="17">
        <v>16.71</v>
      </c>
      <c r="Z73" s="17">
        <v>17.93</v>
      </c>
      <c r="AA73" s="65">
        <v>18.45</v>
      </c>
    </row>
    <row r="74" spans="1:27" ht="12.95" customHeight="1" x14ac:dyDescent="0.2">
      <c r="A74" s="190"/>
      <c r="B74" s="194"/>
      <c r="C74" s="19" t="s">
        <v>255</v>
      </c>
      <c r="D74" s="167"/>
      <c r="E74" s="186"/>
      <c r="F74" s="4" t="s">
        <v>24</v>
      </c>
      <c r="G74" s="4" t="s">
        <v>24</v>
      </c>
      <c r="H74" s="4" t="s">
        <v>24</v>
      </c>
      <c r="I74" s="4" t="s">
        <v>24</v>
      </c>
      <c r="J74" s="4" t="s">
        <v>24</v>
      </c>
      <c r="K74" s="4" t="s">
        <v>24</v>
      </c>
      <c r="L74" s="4" t="s">
        <v>24</v>
      </c>
      <c r="M74" s="4" t="s">
        <v>24</v>
      </c>
      <c r="N74" s="4" t="s">
        <v>24</v>
      </c>
      <c r="O74" s="4" t="s">
        <v>24</v>
      </c>
      <c r="P74" s="4" t="s">
        <v>24</v>
      </c>
      <c r="Q74" s="4" t="s">
        <v>24</v>
      </c>
      <c r="R74" s="4" t="s">
        <v>24</v>
      </c>
      <c r="S74" s="4" t="s">
        <v>24</v>
      </c>
      <c r="T74" s="4" t="s">
        <v>24</v>
      </c>
      <c r="U74" s="4" t="s">
        <v>24</v>
      </c>
      <c r="V74" s="4" t="s">
        <v>24</v>
      </c>
      <c r="W74" s="4" t="s">
        <v>24</v>
      </c>
      <c r="X74" s="4" t="s">
        <v>24</v>
      </c>
      <c r="Y74" s="4" t="s">
        <v>24</v>
      </c>
      <c r="Z74" s="4" t="s">
        <v>24</v>
      </c>
      <c r="AA74" s="65">
        <v>22.59</v>
      </c>
    </row>
    <row r="75" spans="1:27" ht="12.95" customHeight="1" x14ac:dyDescent="0.2">
      <c r="A75" s="190"/>
      <c r="B75" s="194"/>
      <c r="C75" s="19" t="s">
        <v>261</v>
      </c>
      <c r="D75" s="167"/>
      <c r="E75" s="186"/>
      <c r="F75" s="4" t="s">
        <v>24</v>
      </c>
      <c r="G75" s="4" t="s">
        <v>24</v>
      </c>
      <c r="H75" s="4" t="s">
        <v>24</v>
      </c>
      <c r="I75" s="4" t="s">
        <v>24</v>
      </c>
      <c r="J75" s="4" t="s">
        <v>24</v>
      </c>
      <c r="K75" s="4" t="s">
        <v>24</v>
      </c>
      <c r="L75" s="4" t="s">
        <v>24</v>
      </c>
      <c r="M75" s="4" t="s">
        <v>24</v>
      </c>
      <c r="N75" s="4" t="s">
        <v>24</v>
      </c>
      <c r="O75" s="4" t="s">
        <v>24</v>
      </c>
      <c r="P75" s="4" t="s">
        <v>24</v>
      </c>
      <c r="Q75" s="4" t="s">
        <v>24</v>
      </c>
      <c r="R75" s="4" t="s">
        <v>24</v>
      </c>
      <c r="S75" s="4" t="s">
        <v>24</v>
      </c>
      <c r="T75" s="4" t="s">
        <v>24</v>
      </c>
      <c r="U75" s="4" t="s">
        <v>24</v>
      </c>
      <c r="V75" s="4" t="s">
        <v>24</v>
      </c>
      <c r="W75" s="4" t="s">
        <v>24</v>
      </c>
      <c r="X75" s="4" t="s">
        <v>24</v>
      </c>
      <c r="Y75" s="17">
        <v>20.85</v>
      </c>
      <c r="Z75" s="17">
        <v>24.99</v>
      </c>
      <c r="AA75" s="65">
        <v>24.27</v>
      </c>
    </row>
    <row r="76" spans="1:27" ht="12.95" customHeight="1" x14ac:dyDescent="0.2">
      <c r="A76" s="190"/>
      <c r="B76" s="194"/>
      <c r="C76" s="19" t="s">
        <v>256</v>
      </c>
      <c r="D76" s="167"/>
      <c r="E76" s="186"/>
      <c r="F76" s="4" t="s">
        <v>24</v>
      </c>
      <c r="G76" s="4" t="s">
        <v>24</v>
      </c>
      <c r="H76" s="4" t="s">
        <v>24</v>
      </c>
      <c r="I76" s="4" t="s">
        <v>24</v>
      </c>
      <c r="J76" s="4" t="s">
        <v>24</v>
      </c>
      <c r="K76" s="4" t="s">
        <v>24</v>
      </c>
      <c r="L76" s="4" t="s">
        <v>24</v>
      </c>
      <c r="M76" s="4" t="s">
        <v>24</v>
      </c>
      <c r="N76" s="4" t="s">
        <v>24</v>
      </c>
      <c r="O76" s="4" t="s">
        <v>24</v>
      </c>
      <c r="P76" s="4" t="s">
        <v>24</v>
      </c>
      <c r="Q76" s="4" t="s">
        <v>24</v>
      </c>
      <c r="R76" s="4" t="s">
        <v>24</v>
      </c>
      <c r="S76" s="4" t="s">
        <v>24</v>
      </c>
      <c r="T76" s="4" t="s">
        <v>24</v>
      </c>
      <c r="U76" s="4" t="s">
        <v>24</v>
      </c>
      <c r="V76" s="4" t="s">
        <v>24</v>
      </c>
      <c r="W76" s="4" t="s">
        <v>24</v>
      </c>
      <c r="X76" s="4" t="s">
        <v>24</v>
      </c>
      <c r="Y76" s="4" t="s">
        <v>24</v>
      </c>
      <c r="Z76" s="4" t="s">
        <v>24</v>
      </c>
      <c r="AA76" s="65">
        <v>24.27</v>
      </c>
    </row>
    <row r="77" spans="1:27" ht="12.95" customHeight="1" x14ac:dyDescent="0.2">
      <c r="A77" s="190"/>
      <c r="B77" s="194"/>
      <c r="C77" s="133" t="s">
        <v>260</v>
      </c>
      <c r="D77" s="167"/>
      <c r="E77" s="186"/>
      <c r="F77" s="4" t="s">
        <v>24</v>
      </c>
      <c r="G77" s="4" t="s">
        <v>24</v>
      </c>
      <c r="H77" s="4" t="s">
        <v>24</v>
      </c>
      <c r="I77" s="4" t="s">
        <v>24</v>
      </c>
      <c r="J77" s="4" t="s">
        <v>24</v>
      </c>
      <c r="K77" s="4" t="s">
        <v>24</v>
      </c>
      <c r="L77" s="4" t="s">
        <v>24</v>
      </c>
      <c r="M77" s="4" t="s">
        <v>24</v>
      </c>
      <c r="N77" s="4" t="s">
        <v>24</v>
      </c>
      <c r="O77" s="4" t="s">
        <v>24</v>
      </c>
      <c r="P77" s="4" t="s">
        <v>24</v>
      </c>
      <c r="Q77" s="4" t="s">
        <v>24</v>
      </c>
      <c r="R77" s="4" t="s">
        <v>24</v>
      </c>
      <c r="S77" s="4" t="s">
        <v>24</v>
      </c>
      <c r="T77" s="4" t="s">
        <v>24</v>
      </c>
      <c r="U77" s="4" t="s">
        <v>24</v>
      </c>
      <c r="V77" s="4" t="s">
        <v>24</v>
      </c>
      <c r="W77" s="4" t="s">
        <v>24</v>
      </c>
      <c r="X77" s="4" t="s">
        <v>24</v>
      </c>
      <c r="Y77" s="17">
        <v>20.85</v>
      </c>
      <c r="Z77" s="17">
        <v>20.41</v>
      </c>
      <c r="AA77" s="2" t="s">
        <v>24</v>
      </c>
    </row>
    <row r="78" spans="1:27" ht="12.95" customHeight="1" x14ac:dyDescent="0.2">
      <c r="A78" s="190"/>
      <c r="B78" s="194"/>
      <c r="C78" s="247" t="s">
        <v>264</v>
      </c>
      <c r="D78" s="167"/>
      <c r="E78" s="186"/>
      <c r="F78" s="4" t="s">
        <v>24</v>
      </c>
      <c r="G78" s="14">
        <v>7.72</v>
      </c>
      <c r="H78" s="14">
        <v>7.9</v>
      </c>
      <c r="I78" s="9" t="s">
        <v>24</v>
      </c>
      <c r="J78" s="14">
        <v>10.5</v>
      </c>
      <c r="K78" s="4" t="s">
        <v>24</v>
      </c>
      <c r="L78" s="4" t="s">
        <v>24</v>
      </c>
      <c r="M78" s="4" t="s">
        <v>24</v>
      </c>
      <c r="N78" s="4" t="s">
        <v>24</v>
      </c>
      <c r="O78" s="14">
        <v>16</v>
      </c>
      <c r="P78" s="15">
        <v>19</v>
      </c>
      <c r="Q78" s="15">
        <v>20.100000000000001</v>
      </c>
      <c r="R78" s="15">
        <v>20.100000000000001</v>
      </c>
      <c r="S78" s="15">
        <v>20.100000000000001</v>
      </c>
      <c r="T78" s="15">
        <v>20.76</v>
      </c>
      <c r="U78" s="15">
        <v>21.6</v>
      </c>
      <c r="V78" s="15">
        <v>21.6</v>
      </c>
      <c r="W78" s="15">
        <v>21.6</v>
      </c>
      <c r="X78" s="17">
        <v>21.6</v>
      </c>
      <c r="Y78" s="17">
        <v>20.85</v>
      </c>
      <c r="Z78" s="2" t="s">
        <v>24</v>
      </c>
      <c r="AA78" s="2" t="s">
        <v>24</v>
      </c>
    </row>
    <row r="79" spans="1:27" ht="12.95" customHeight="1" x14ac:dyDescent="0.2">
      <c r="A79" s="190"/>
      <c r="B79" s="194"/>
      <c r="C79" s="130" t="s">
        <v>259</v>
      </c>
      <c r="D79" s="116" t="s">
        <v>128</v>
      </c>
      <c r="E79" s="186"/>
      <c r="F79" s="4" t="s">
        <v>24</v>
      </c>
      <c r="G79" s="14">
        <v>7.72</v>
      </c>
      <c r="H79" s="14">
        <v>7.9</v>
      </c>
      <c r="I79" s="9" t="s">
        <v>24</v>
      </c>
      <c r="J79" s="14">
        <v>10.5</v>
      </c>
      <c r="K79" s="4" t="s">
        <v>24</v>
      </c>
      <c r="L79" s="4" t="s">
        <v>24</v>
      </c>
      <c r="M79" s="4" t="s">
        <v>24</v>
      </c>
      <c r="N79" s="4" t="s">
        <v>24</v>
      </c>
      <c r="O79" s="4" t="s">
        <v>24</v>
      </c>
      <c r="P79" s="15">
        <v>19</v>
      </c>
      <c r="Q79" s="15">
        <v>20.100000000000001</v>
      </c>
      <c r="R79" s="15">
        <v>20.100000000000001</v>
      </c>
      <c r="S79" s="15">
        <v>20.100000000000001</v>
      </c>
      <c r="T79" s="15">
        <v>20.76</v>
      </c>
      <c r="U79" s="15">
        <v>24.99</v>
      </c>
      <c r="V79" s="15">
        <v>24.99</v>
      </c>
      <c r="W79" s="15">
        <v>24.99</v>
      </c>
      <c r="X79" s="17">
        <v>24.99</v>
      </c>
      <c r="Y79" s="17">
        <v>24.99</v>
      </c>
      <c r="Z79" s="17">
        <v>24.99</v>
      </c>
      <c r="AA79" s="2" t="s">
        <v>24</v>
      </c>
    </row>
    <row r="80" spans="1:27" ht="12.95" customHeight="1" x14ac:dyDescent="0.2">
      <c r="A80" s="190"/>
      <c r="B80" s="194"/>
      <c r="C80" s="129" t="s">
        <v>122</v>
      </c>
      <c r="D80" s="196" t="s">
        <v>113</v>
      </c>
      <c r="E80" s="186"/>
      <c r="F80" s="15">
        <v>6.7</v>
      </c>
      <c r="G80" s="15">
        <v>7.1</v>
      </c>
      <c r="H80" s="15">
        <v>7.28</v>
      </c>
      <c r="I80" s="15">
        <v>7.43</v>
      </c>
      <c r="J80" s="15">
        <v>9.5</v>
      </c>
      <c r="K80" s="15">
        <v>13.5</v>
      </c>
      <c r="L80" s="15">
        <v>13.5</v>
      </c>
      <c r="M80" s="4" t="s">
        <v>24</v>
      </c>
      <c r="N80" s="4" t="s">
        <v>24</v>
      </c>
      <c r="O80" s="4" t="s">
        <v>24</v>
      </c>
      <c r="P80" s="4" t="s">
        <v>24</v>
      </c>
      <c r="Q80" s="4" t="s">
        <v>24</v>
      </c>
      <c r="R80" s="4" t="s">
        <v>24</v>
      </c>
      <c r="S80" s="4" t="s">
        <v>24</v>
      </c>
      <c r="T80" s="4" t="s">
        <v>24</v>
      </c>
      <c r="U80" s="4" t="s">
        <v>24</v>
      </c>
      <c r="V80" s="4" t="s">
        <v>24</v>
      </c>
      <c r="W80" s="4" t="s">
        <v>24</v>
      </c>
      <c r="X80" s="2" t="s">
        <v>24</v>
      </c>
      <c r="Y80" s="2" t="s">
        <v>24</v>
      </c>
      <c r="Z80" s="2" t="s">
        <v>24</v>
      </c>
      <c r="AA80" s="2" t="s">
        <v>24</v>
      </c>
    </row>
    <row r="81" spans="1:27" ht="12.95" customHeight="1" x14ac:dyDescent="0.2">
      <c r="A81" s="190"/>
      <c r="B81" s="194"/>
      <c r="C81" s="130" t="s">
        <v>124</v>
      </c>
      <c r="D81" s="197"/>
      <c r="E81" s="186"/>
      <c r="F81" s="15">
        <v>6.5</v>
      </c>
      <c r="G81" s="15">
        <v>6.9</v>
      </c>
      <c r="H81" s="15">
        <v>7.07</v>
      </c>
      <c r="I81" s="15">
        <v>7.21</v>
      </c>
      <c r="J81" s="15">
        <v>8.5</v>
      </c>
      <c r="K81" s="15">
        <v>13</v>
      </c>
      <c r="L81" s="15">
        <v>13</v>
      </c>
      <c r="M81" s="4" t="s">
        <v>24</v>
      </c>
      <c r="N81" s="4" t="s">
        <v>24</v>
      </c>
      <c r="O81" s="4" t="s">
        <v>24</v>
      </c>
      <c r="P81" s="4" t="s">
        <v>24</v>
      </c>
      <c r="Q81" s="4" t="s">
        <v>24</v>
      </c>
      <c r="R81" s="4" t="s">
        <v>24</v>
      </c>
      <c r="S81" s="4" t="s">
        <v>24</v>
      </c>
      <c r="T81" s="4" t="s">
        <v>24</v>
      </c>
      <c r="U81" s="4" t="s">
        <v>24</v>
      </c>
      <c r="V81" s="4" t="s">
        <v>24</v>
      </c>
      <c r="W81" s="4" t="s">
        <v>24</v>
      </c>
      <c r="X81" s="2" t="s">
        <v>24</v>
      </c>
      <c r="Y81" s="2" t="s">
        <v>24</v>
      </c>
      <c r="Z81" s="2" t="s">
        <v>24</v>
      </c>
      <c r="AA81" s="2" t="s">
        <v>24</v>
      </c>
    </row>
    <row r="82" spans="1:27" ht="12.95" customHeight="1" x14ac:dyDescent="0.2">
      <c r="A82" s="190"/>
      <c r="B82" s="194"/>
      <c r="C82" s="130" t="s">
        <v>123</v>
      </c>
      <c r="D82" s="198"/>
      <c r="E82" s="186"/>
      <c r="F82" s="15">
        <v>6</v>
      </c>
      <c r="G82" s="15">
        <v>6</v>
      </c>
      <c r="H82" s="15">
        <v>6.15</v>
      </c>
      <c r="I82" s="15">
        <v>6.27</v>
      </c>
      <c r="J82" s="15">
        <v>7.5</v>
      </c>
      <c r="K82" s="15">
        <v>11</v>
      </c>
      <c r="L82" s="15">
        <v>11</v>
      </c>
      <c r="M82" s="15">
        <v>11</v>
      </c>
      <c r="N82" s="15">
        <v>11</v>
      </c>
      <c r="O82" s="15">
        <v>11</v>
      </c>
      <c r="P82" s="4" t="s">
        <v>24</v>
      </c>
      <c r="Q82" s="4" t="s">
        <v>24</v>
      </c>
      <c r="R82" s="4" t="s">
        <v>24</v>
      </c>
      <c r="S82" s="4" t="s">
        <v>24</v>
      </c>
      <c r="T82" s="4" t="s">
        <v>24</v>
      </c>
      <c r="U82" s="4" t="s">
        <v>24</v>
      </c>
      <c r="V82" s="4" t="s">
        <v>24</v>
      </c>
      <c r="W82" s="4" t="s">
        <v>24</v>
      </c>
      <c r="X82" s="2" t="s">
        <v>24</v>
      </c>
      <c r="Y82" s="2" t="s">
        <v>24</v>
      </c>
      <c r="Z82" s="2" t="s">
        <v>24</v>
      </c>
      <c r="AA82" s="2" t="s">
        <v>24</v>
      </c>
    </row>
    <row r="83" spans="1:27" ht="12.95" customHeight="1" x14ac:dyDescent="0.2">
      <c r="A83" s="190"/>
      <c r="B83" s="194"/>
      <c r="C83" s="130" t="s">
        <v>125</v>
      </c>
      <c r="D83" s="111" t="s">
        <v>128</v>
      </c>
      <c r="E83" s="186"/>
      <c r="F83" s="6" t="s">
        <v>24</v>
      </c>
      <c r="G83" s="4" t="s">
        <v>24</v>
      </c>
      <c r="H83" s="6">
        <v>7.9</v>
      </c>
      <c r="I83" s="6">
        <v>8.6999999999999993</v>
      </c>
      <c r="J83" s="6">
        <v>10.5</v>
      </c>
      <c r="K83" s="15">
        <v>16</v>
      </c>
      <c r="L83" s="15">
        <v>16</v>
      </c>
      <c r="M83" s="15">
        <v>16</v>
      </c>
      <c r="N83" s="15">
        <v>16</v>
      </c>
      <c r="O83" s="4" t="s">
        <v>24</v>
      </c>
      <c r="P83" s="4" t="s">
        <v>24</v>
      </c>
      <c r="Q83" s="4" t="s">
        <v>24</v>
      </c>
      <c r="R83" s="4" t="s">
        <v>24</v>
      </c>
      <c r="S83" s="4" t="s">
        <v>24</v>
      </c>
      <c r="T83" s="4" t="s">
        <v>24</v>
      </c>
      <c r="U83" s="4" t="s">
        <v>24</v>
      </c>
      <c r="V83" s="4" t="s">
        <v>24</v>
      </c>
      <c r="W83" s="4" t="s">
        <v>24</v>
      </c>
      <c r="X83" s="2" t="s">
        <v>24</v>
      </c>
      <c r="Y83" s="2" t="s">
        <v>24</v>
      </c>
      <c r="Z83" s="2" t="s">
        <v>24</v>
      </c>
      <c r="AA83" s="2" t="s">
        <v>24</v>
      </c>
    </row>
    <row r="84" spans="1:27" ht="12.95" customHeight="1" x14ac:dyDescent="0.2">
      <c r="A84" s="190"/>
      <c r="B84" s="194"/>
      <c r="C84" s="130" t="s">
        <v>68</v>
      </c>
      <c r="D84" s="199" t="s">
        <v>113</v>
      </c>
      <c r="E84" s="186"/>
      <c r="F84" s="4" t="s">
        <v>24</v>
      </c>
      <c r="G84" s="4" t="s">
        <v>24</v>
      </c>
      <c r="H84" s="4" t="s">
        <v>24</v>
      </c>
      <c r="I84" s="4" t="s">
        <v>24</v>
      </c>
      <c r="J84" s="4" t="s">
        <v>24</v>
      </c>
      <c r="K84" s="4" t="s">
        <v>24</v>
      </c>
      <c r="L84" s="4" t="s">
        <v>24</v>
      </c>
      <c r="M84" s="15">
        <v>14</v>
      </c>
      <c r="N84" s="15">
        <v>14</v>
      </c>
      <c r="O84" s="4" t="s">
        <v>24</v>
      </c>
      <c r="P84" s="4" t="s">
        <v>24</v>
      </c>
      <c r="Q84" s="4" t="s">
        <v>24</v>
      </c>
      <c r="R84" s="4" t="s">
        <v>24</v>
      </c>
      <c r="S84" s="4" t="s">
        <v>24</v>
      </c>
      <c r="T84" s="4" t="s">
        <v>24</v>
      </c>
      <c r="U84" s="4" t="s">
        <v>24</v>
      </c>
      <c r="V84" s="4" t="s">
        <v>24</v>
      </c>
      <c r="W84" s="4" t="s">
        <v>24</v>
      </c>
      <c r="X84" s="2" t="s">
        <v>24</v>
      </c>
      <c r="Y84" s="2" t="s">
        <v>24</v>
      </c>
      <c r="Z84" s="2" t="s">
        <v>24</v>
      </c>
      <c r="AA84" s="2" t="s">
        <v>24</v>
      </c>
    </row>
    <row r="85" spans="1:27" ht="12.95" customHeight="1" x14ac:dyDescent="0.2">
      <c r="A85" s="190"/>
      <c r="B85" s="194"/>
      <c r="C85" s="130" t="s">
        <v>69</v>
      </c>
      <c r="D85" s="200"/>
      <c r="E85" s="186"/>
      <c r="F85" s="4" t="s">
        <v>24</v>
      </c>
      <c r="G85" s="4" t="s">
        <v>24</v>
      </c>
      <c r="H85" s="4" t="s">
        <v>24</v>
      </c>
      <c r="I85" s="4" t="s">
        <v>24</v>
      </c>
      <c r="J85" s="4" t="s">
        <v>24</v>
      </c>
      <c r="K85" s="4" t="s">
        <v>24</v>
      </c>
      <c r="L85" s="4" t="s">
        <v>24</v>
      </c>
      <c r="M85" s="15">
        <v>14</v>
      </c>
      <c r="N85" s="15">
        <v>14</v>
      </c>
      <c r="O85" s="4" t="s">
        <v>24</v>
      </c>
      <c r="P85" s="4" t="s">
        <v>24</v>
      </c>
      <c r="Q85" s="4" t="s">
        <v>24</v>
      </c>
      <c r="R85" s="4" t="s">
        <v>24</v>
      </c>
      <c r="S85" s="4" t="s">
        <v>24</v>
      </c>
      <c r="T85" s="4" t="s">
        <v>24</v>
      </c>
      <c r="U85" s="4" t="s">
        <v>24</v>
      </c>
      <c r="V85" s="4" t="s">
        <v>24</v>
      </c>
      <c r="W85" s="4" t="s">
        <v>24</v>
      </c>
      <c r="X85" s="2" t="s">
        <v>24</v>
      </c>
      <c r="Y85" s="2" t="s">
        <v>24</v>
      </c>
      <c r="Z85" s="2" t="s">
        <v>24</v>
      </c>
      <c r="AA85" s="2" t="s">
        <v>24</v>
      </c>
    </row>
    <row r="86" spans="1:27" ht="12.95" customHeight="1" x14ac:dyDescent="0.2">
      <c r="A86" s="190"/>
      <c r="B86" s="194"/>
      <c r="C86" s="130" t="s">
        <v>126</v>
      </c>
      <c r="D86" s="200"/>
      <c r="E86" s="186"/>
      <c r="F86" s="4" t="s">
        <v>24</v>
      </c>
      <c r="G86" s="4" t="s">
        <v>24</v>
      </c>
      <c r="H86" s="4" t="s">
        <v>24</v>
      </c>
      <c r="I86" s="4" t="s">
        <v>24</v>
      </c>
      <c r="J86" s="4" t="s">
        <v>24</v>
      </c>
      <c r="K86" s="4" t="s">
        <v>24</v>
      </c>
      <c r="L86" s="4" t="s">
        <v>24</v>
      </c>
      <c r="M86" s="15">
        <v>14</v>
      </c>
      <c r="N86" s="15">
        <v>14</v>
      </c>
      <c r="O86" s="4" t="s">
        <v>24</v>
      </c>
      <c r="P86" s="4" t="s">
        <v>24</v>
      </c>
      <c r="Q86" s="4" t="s">
        <v>24</v>
      </c>
      <c r="R86" s="4" t="s">
        <v>24</v>
      </c>
      <c r="S86" s="4" t="s">
        <v>24</v>
      </c>
      <c r="T86" s="4" t="s">
        <v>24</v>
      </c>
      <c r="U86" s="4" t="s">
        <v>24</v>
      </c>
      <c r="V86" s="4" t="s">
        <v>24</v>
      </c>
      <c r="W86" s="4" t="s">
        <v>24</v>
      </c>
      <c r="X86" s="2" t="s">
        <v>24</v>
      </c>
      <c r="Y86" s="2" t="s">
        <v>24</v>
      </c>
      <c r="Z86" s="2" t="s">
        <v>24</v>
      </c>
      <c r="AA86" s="2" t="s">
        <v>24</v>
      </c>
    </row>
    <row r="87" spans="1:27" ht="12.95" customHeight="1" x14ac:dyDescent="0.2">
      <c r="A87" s="190"/>
      <c r="B87" s="194"/>
      <c r="C87" s="130" t="s">
        <v>70</v>
      </c>
      <c r="D87" s="200"/>
      <c r="E87" s="186"/>
      <c r="F87" s="4" t="s">
        <v>24</v>
      </c>
      <c r="G87" s="4" t="s">
        <v>24</v>
      </c>
      <c r="H87" s="4" t="s">
        <v>24</v>
      </c>
      <c r="I87" s="4" t="s">
        <v>24</v>
      </c>
      <c r="J87" s="4" t="s">
        <v>24</v>
      </c>
      <c r="K87" s="4" t="s">
        <v>24</v>
      </c>
      <c r="L87" s="4" t="s">
        <v>24</v>
      </c>
      <c r="M87" s="15">
        <v>16</v>
      </c>
      <c r="N87" s="15">
        <v>16</v>
      </c>
      <c r="O87" s="4" t="s">
        <v>24</v>
      </c>
      <c r="P87" s="4" t="s">
        <v>24</v>
      </c>
      <c r="Q87" s="4" t="s">
        <v>24</v>
      </c>
      <c r="R87" s="4" t="s">
        <v>24</v>
      </c>
      <c r="S87" s="4" t="s">
        <v>24</v>
      </c>
      <c r="T87" s="4" t="s">
        <v>24</v>
      </c>
      <c r="U87" s="4" t="s">
        <v>24</v>
      </c>
      <c r="V87" s="4" t="s">
        <v>24</v>
      </c>
      <c r="W87" s="4" t="s">
        <v>24</v>
      </c>
      <c r="X87" s="2" t="s">
        <v>24</v>
      </c>
      <c r="Y87" s="2" t="s">
        <v>24</v>
      </c>
      <c r="Z87" s="2" t="s">
        <v>24</v>
      </c>
      <c r="AA87" s="2" t="s">
        <v>24</v>
      </c>
    </row>
    <row r="88" spans="1:27" ht="12.95" customHeight="1" x14ac:dyDescent="0.2">
      <c r="A88" s="190"/>
      <c r="B88" s="194"/>
      <c r="C88" s="129" t="s">
        <v>122</v>
      </c>
      <c r="D88" s="201"/>
      <c r="E88" s="186"/>
      <c r="F88" s="4" t="s">
        <v>24</v>
      </c>
      <c r="G88" s="4" t="s">
        <v>24</v>
      </c>
      <c r="H88" s="4" t="s">
        <v>24</v>
      </c>
      <c r="I88" s="4" t="s">
        <v>24</v>
      </c>
      <c r="J88" s="4" t="s">
        <v>24</v>
      </c>
      <c r="K88" s="4" t="s">
        <v>24</v>
      </c>
      <c r="L88" s="4" t="s">
        <v>24</v>
      </c>
      <c r="M88" s="4" t="s">
        <v>24</v>
      </c>
      <c r="N88" s="4" t="s">
        <v>24</v>
      </c>
      <c r="O88" s="15">
        <v>14</v>
      </c>
      <c r="P88" s="4" t="s">
        <v>24</v>
      </c>
      <c r="Q88" s="4" t="s">
        <v>24</v>
      </c>
      <c r="R88" s="4" t="s">
        <v>24</v>
      </c>
      <c r="S88" s="4" t="s">
        <v>24</v>
      </c>
      <c r="T88" s="4" t="s">
        <v>24</v>
      </c>
      <c r="U88" s="4" t="s">
        <v>24</v>
      </c>
      <c r="V88" s="4" t="s">
        <v>24</v>
      </c>
      <c r="W88" s="4" t="s">
        <v>24</v>
      </c>
      <c r="X88" s="2" t="s">
        <v>24</v>
      </c>
      <c r="Y88" s="2" t="s">
        <v>24</v>
      </c>
      <c r="Z88" s="2" t="s">
        <v>24</v>
      </c>
      <c r="AA88" s="2" t="s">
        <v>24</v>
      </c>
    </row>
    <row r="89" spans="1:27" ht="12.95" customHeight="1" x14ac:dyDescent="0.2">
      <c r="A89" s="191"/>
      <c r="B89" s="195"/>
      <c r="C89" s="130" t="s">
        <v>127</v>
      </c>
      <c r="D89" s="13" t="s">
        <v>128</v>
      </c>
      <c r="E89" s="187"/>
      <c r="F89" s="4" t="s">
        <v>24</v>
      </c>
      <c r="G89" s="4" t="s">
        <v>24</v>
      </c>
      <c r="H89" s="63">
        <v>7.9</v>
      </c>
      <c r="I89" s="63">
        <v>8.6999999999999993</v>
      </c>
      <c r="J89" s="4" t="s">
        <v>24</v>
      </c>
      <c r="K89" s="4" t="s">
        <v>24</v>
      </c>
      <c r="L89" s="4" t="s">
        <v>24</v>
      </c>
      <c r="M89" s="4" t="s">
        <v>24</v>
      </c>
      <c r="N89" s="4" t="s">
        <v>24</v>
      </c>
      <c r="O89" s="15">
        <v>16</v>
      </c>
      <c r="P89" s="4" t="s">
        <v>24</v>
      </c>
      <c r="Q89" s="4" t="s">
        <v>24</v>
      </c>
      <c r="R89" s="4" t="s">
        <v>24</v>
      </c>
      <c r="S89" s="4" t="s">
        <v>24</v>
      </c>
      <c r="T89" s="4" t="s">
        <v>24</v>
      </c>
      <c r="U89" s="4" t="s">
        <v>24</v>
      </c>
      <c r="V89" s="4" t="s">
        <v>24</v>
      </c>
      <c r="W89" s="4" t="s">
        <v>24</v>
      </c>
      <c r="X89" s="2" t="s">
        <v>24</v>
      </c>
      <c r="Y89" s="2" t="s">
        <v>24</v>
      </c>
      <c r="Z89" s="2" t="s">
        <v>24</v>
      </c>
      <c r="AA89" s="2" t="s">
        <v>24</v>
      </c>
    </row>
    <row r="90" spans="1:27" ht="12.95" customHeight="1" x14ac:dyDescent="0.2">
      <c r="A90" s="115" t="s">
        <v>228</v>
      </c>
      <c r="B90" s="112" t="s">
        <v>67</v>
      </c>
      <c r="C90" s="103" t="s">
        <v>131</v>
      </c>
      <c r="D90" s="112" t="s">
        <v>113</v>
      </c>
      <c r="E90" s="12" t="s">
        <v>56</v>
      </c>
      <c r="F90" s="4" t="s">
        <v>24</v>
      </c>
      <c r="G90" s="4" t="s">
        <v>24</v>
      </c>
      <c r="H90" s="4" t="s">
        <v>24</v>
      </c>
      <c r="I90" s="6" t="s">
        <v>24</v>
      </c>
      <c r="J90" s="15">
        <v>0.3</v>
      </c>
      <c r="K90" s="15">
        <v>0.44</v>
      </c>
      <c r="L90" s="15">
        <v>0.44</v>
      </c>
      <c r="M90" s="15">
        <v>0.44</v>
      </c>
      <c r="N90" s="15">
        <v>0.44</v>
      </c>
      <c r="O90" s="15">
        <v>0.44</v>
      </c>
      <c r="P90" s="15">
        <v>0.5</v>
      </c>
      <c r="Q90" s="15">
        <v>0.53</v>
      </c>
      <c r="R90" s="15">
        <v>0.53</v>
      </c>
      <c r="S90" s="15">
        <v>0.53</v>
      </c>
      <c r="T90" s="15">
        <v>0.53</v>
      </c>
      <c r="U90" s="15">
        <v>0.53</v>
      </c>
      <c r="V90" s="15">
        <v>0.53</v>
      </c>
      <c r="W90" s="15">
        <v>0.53</v>
      </c>
      <c r="X90" s="17">
        <v>0.56000000000000005</v>
      </c>
      <c r="Y90" s="2" t="s">
        <v>24</v>
      </c>
      <c r="Z90" s="2" t="s">
        <v>24</v>
      </c>
      <c r="AA90" s="2" t="s">
        <v>24</v>
      </c>
    </row>
    <row r="91" spans="1:27" s="131" customFormat="1" ht="12.95" customHeight="1" x14ac:dyDescent="0.2">
      <c r="A91" s="109" t="s">
        <v>95</v>
      </c>
      <c r="B91" s="101" t="s">
        <v>201</v>
      </c>
      <c r="C91" s="102" t="s">
        <v>96</v>
      </c>
      <c r="D91" s="111" t="s">
        <v>105</v>
      </c>
      <c r="E91" s="12" t="s">
        <v>56</v>
      </c>
      <c r="F91" s="15">
        <v>0.34</v>
      </c>
      <c r="G91" s="15">
        <v>0.38</v>
      </c>
      <c r="H91" s="15">
        <v>0.38</v>
      </c>
      <c r="I91" s="15">
        <v>0.42</v>
      </c>
      <c r="J91" s="15">
        <v>0.42</v>
      </c>
      <c r="K91" s="15">
        <v>0.78</v>
      </c>
      <c r="L91" s="15">
        <v>0.85</v>
      </c>
      <c r="M91" s="15">
        <v>0.96</v>
      </c>
      <c r="N91" s="15">
        <v>0.99</v>
      </c>
      <c r="O91" s="15">
        <v>0.99</v>
      </c>
      <c r="P91" s="15">
        <v>0.99</v>
      </c>
      <c r="Q91" s="15">
        <v>1.04</v>
      </c>
      <c r="R91" s="15">
        <v>1.04</v>
      </c>
      <c r="S91" s="15">
        <v>1.04</v>
      </c>
      <c r="T91" s="15">
        <v>1.24</v>
      </c>
      <c r="U91" s="15">
        <v>1.41</v>
      </c>
      <c r="V91" s="15">
        <v>1.64</v>
      </c>
      <c r="W91" s="15">
        <v>1.64</v>
      </c>
      <c r="X91" s="17">
        <v>1.73</v>
      </c>
      <c r="Y91" s="61">
        <v>2.04</v>
      </c>
      <c r="Z91" s="62">
        <v>2.59</v>
      </c>
      <c r="AA91" s="65">
        <v>2.42</v>
      </c>
    </row>
    <row r="92" spans="1:27" ht="12.95" customHeight="1" x14ac:dyDescent="0.2">
      <c r="A92" s="162" t="s">
        <v>71</v>
      </c>
      <c r="B92" s="164" t="s">
        <v>67</v>
      </c>
      <c r="C92" s="100" t="s">
        <v>27</v>
      </c>
      <c r="D92" s="166" t="s">
        <v>113</v>
      </c>
      <c r="E92" s="167" t="s">
        <v>33</v>
      </c>
      <c r="F92" s="4" t="s">
        <v>24</v>
      </c>
      <c r="G92" s="4" t="s">
        <v>24</v>
      </c>
      <c r="H92" s="4" t="s">
        <v>24</v>
      </c>
      <c r="I92" s="4" t="s">
        <v>24</v>
      </c>
      <c r="J92" s="4" t="s">
        <v>24</v>
      </c>
      <c r="K92" s="4" t="s">
        <v>24</v>
      </c>
      <c r="L92" s="4" t="s">
        <v>24</v>
      </c>
      <c r="M92" s="4" t="s">
        <v>24</v>
      </c>
      <c r="N92" s="4" t="s">
        <v>24</v>
      </c>
      <c r="O92" s="4" t="s">
        <v>24</v>
      </c>
      <c r="P92" s="4" t="s">
        <v>24</v>
      </c>
      <c r="Q92" s="4" t="s">
        <v>24</v>
      </c>
      <c r="R92" s="4" t="s">
        <v>24</v>
      </c>
      <c r="S92" s="4" t="s">
        <v>24</v>
      </c>
      <c r="T92" s="4" t="s">
        <v>24</v>
      </c>
      <c r="U92" s="15">
        <v>25.11</v>
      </c>
      <c r="V92" s="15">
        <v>26.38</v>
      </c>
      <c r="W92" s="15">
        <v>27.72</v>
      </c>
      <c r="X92" s="17">
        <v>30.17</v>
      </c>
      <c r="Y92" s="17">
        <v>36.840000000000003</v>
      </c>
      <c r="Z92" s="17">
        <v>37.71</v>
      </c>
      <c r="AA92" s="65">
        <v>43.28</v>
      </c>
    </row>
    <row r="93" spans="1:27" ht="12.95" customHeight="1" x14ac:dyDescent="0.2">
      <c r="A93" s="169"/>
      <c r="B93" s="181"/>
      <c r="C93" s="103" t="s">
        <v>205</v>
      </c>
      <c r="D93" s="167"/>
      <c r="E93" s="167"/>
      <c r="F93" s="4" t="s">
        <v>24</v>
      </c>
      <c r="G93" s="4" t="s">
        <v>24</v>
      </c>
      <c r="H93" s="4" t="s">
        <v>24</v>
      </c>
      <c r="I93" s="4" t="s">
        <v>24</v>
      </c>
      <c r="J93" s="4" t="s">
        <v>24</v>
      </c>
      <c r="K93" s="4" t="s">
        <v>24</v>
      </c>
      <c r="L93" s="4" t="s">
        <v>24</v>
      </c>
      <c r="M93" s="4" t="s">
        <v>24</v>
      </c>
      <c r="N93" s="4" t="s">
        <v>24</v>
      </c>
      <c r="O93" s="14">
        <v>14</v>
      </c>
      <c r="P93" s="15">
        <v>22.8</v>
      </c>
      <c r="Q93" s="15">
        <v>25.11</v>
      </c>
      <c r="R93" s="15">
        <v>25.11</v>
      </c>
      <c r="S93" s="15">
        <v>25.11</v>
      </c>
      <c r="T93" s="15">
        <v>25.11</v>
      </c>
      <c r="U93" s="4" t="s">
        <v>24</v>
      </c>
      <c r="V93" s="4" t="s">
        <v>24</v>
      </c>
      <c r="W93" s="4" t="s">
        <v>24</v>
      </c>
      <c r="X93" s="4" t="s">
        <v>24</v>
      </c>
      <c r="Y93" s="2" t="s">
        <v>24</v>
      </c>
      <c r="Z93" s="2" t="s">
        <v>24</v>
      </c>
      <c r="AA93" s="2" t="s">
        <v>24</v>
      </c>
    </row>
    <row r="94" spans="1:27" ht="12.95" customHeight="1" x14ac:dyDescent="0.2">
      <c r="A94" s="169"/>
      <c r="B94" s="181"/>
      <c r="C94" s="103" t="s">
        <v>72</v>
      </c>
      <c r="D94" s="167"/>
      <c r="E94" s="167"/>
      <c r="F94" s="4" t="s">
        <v>24</v>
      </c>
      <c r="G94" s="4" t="s">
        <v>24</v>
      </c>
      <c r="H94" s="4" t="s">
        <v>24</v>
      </c>
      <c r="I94" s="4" t="s">
        <v>24</v>
      </c>
      <c r="J94" s="4" t="s">
        <v>24</v>
      </c>
      <c r="K94" s="4" t="s">
        <v>24</v>
      </c>
      <c r="L94" s="4" t="s">
        <v>24</v>
      </c>
      <c r="M94" s="4" t="s">
        <v>24</v>
      </c>
      <c r="N94" s="4" t="s">
        <v>24</v>
      </c>
      <c r="O94" s="14">
        <v>14</v>
      </c>
      <c r="P94" s="15">
        <v>18.3</v>
      </c>
      <c r="Q94" s="15">
        <v>20.09</v>
      </c>
      <c r="R94" s="15">
        <v>20.09</v>
      </c>
      <c r="S94" s="15">
        <v>22.87</v>
      </c>
      <c r="T94" s="15">
        <v>22.87</v>
      </c>
      <c r="U94" s="4" t="s">
        <v>24</v>
      </c>
      <c r="V94" s="4" t="s">
        <v>24</v>
      </c>
      <c r="W94" s="4" t="s">
        <v>24</v>
      </c>
      <c r="X94" s="2" t="s">
        <v>24</v>
      </c>
      <c r="Y94" s="2" t="s">
        <v>24</v>
      </c>
      <c r="Z94" s="2" t="s">
        <v>24</v>
      </c>
      <c r="AA94" s="2" t="s">
        <v>24</v>
      </c>
    </row>
    <row r="95" spans="1:27" ht="12.95" customHeight="1" x14ac:dyDescent="0.2">
      <c r="A95" s="169"/>
      <c r="B95" s="181"/>
      <c r="C95" s="103" t="s">
        <v>206</v>
      </c>
      <c r="D95" s="167"/>
      <c r="E95" s="167"/>
      <c r="F95" s="15">
        <v>9.5</v>
      </c>
      <c r="G95" s="4" t="s">
        <v>24</v>
      </c>
      <c r="H95" s="4" t="s">
        <v>24</v>
      </c>
      <c r="I95" s="4" t="s">
        <v>24</v>
      </c>
      <c r="J95" s="4" t="s">
        <v>24</v>
      </c>
      <c r="K95" s="4" t="s">
        <v>24</v>
      </c>
      <c r="L95" s="4" t="s">
        <v>24</v>
      </c>
      <c r="M95" s="4" t="s">
        <v>24</v>
      </c>
      <c r="N95" s="4" t="s">
        <v>24</v>
      </c>
      <c r="O95" s="4" t="s">
        <v>24</v>
      </c>
      <c r="P95" s="4" t="s">
        <v>24</v>
      </c>
      <c r="Q95" s="4" t="s">
        <v>24</v>
      </c>
      <c r="R95" s="4" t="s">
        <v>24</v>
      </c>
      <c r="S95" s="4" t="s">
        <v>24</v>
      </c>
      <c r="T95" s="4" t="s">
        <v>24</v>
      </c>
      <c r="U95" s="4" t="s">
        <v>24</v>
      </c>
      <c r="V95" s="4" t="s">
        <v>24</v>
      </c>
      <c r="W95" s="4" t="s">
        <v>24</v>
      </c>
      <c r="X95" s="2" t="s">
        <v>24</v>
      </c>
      <c r="Y95" s="2" t="s">
        <v>24</v>
      </c>
      <c r="Z95" s="2" t="s">
        <v>24</v>
      </c>
      <c r="AA95" s="2" t="s">
        <v>24</v>
      </c>
    </row>
    <row r="96" spans="1:27" ht="12.95" customHeight="1" x14ac:dyDescent="0.2">
      <c r="A96" s="169"/>
      <c r="B96" s="181"/>
      <c r="C96" s="103" t="s">
        <v>207</v>
      </c>
      <c r="D96" s="167"/>
      <c r="E96" s="167"/>
      <c r="F96" s="15">
        <v>9</v>
      </c>
      <c r="G96" s="4" t="s">
        <v>24</v>
      </c>
      <c r="H96" s="4" t="s">
        <v>24</v>
      </c>
      <c r="I96" s="4" t="s">
        <v>24</v>
      </c>
      <c r="J96" s="4" t="s">
        <v>24</v>
      </c>
      <c r="K96" s="4" t="s">
        <v>24</v>
      </c>
      <c r="L96" s="4" t="s">
        <v>24</v>
      </c>
      <c r="M96" s="4" t="s">
        <v>24</v>
      </c>
      <c r="N96" s="4" t="s">
        <v>24</v>
      </c>
      <c r="O96" s="4" t="s">
        <v>24</v>
      </c>
      <c r="P96" s="4" t="s">
        <v>24</v>
      </c>
      <c r="Q96" s="4" t="s">
        <v>24</v>
      </c>
      <c r="R96" s="4" t="s">
        <v>24</v>
      </c>
      <c r="S96" s="4" t="s">
        <v>24</v>
      </c>
      <c r="T96" s="4" t="s">
        <v>24</v>
      </c>
      <c r="U96" s="4" t="s">
        <v>24</v>
      </c>
      <c r="V96" s="4" t="s">
        <v>24</v>
      </c>
      <c r="W96" s="4" t="s">
        <v>24</v>
      </c>
      <c r="X96" s="2" t="s">
        <v>24</v>
      </c>
      <c r="Y96" s="2" t="s">
        <v>24</v>
      </c>
      <c r="Z96" s="2" t="s">
        <v>24</v>
      </c>
      <c r="AA96" s="2" t="s">
        <v>24</v>
      </c>
    </row>
    <row r="97" spans="1:27" ht="12.95" customHeight="1" x14ac:dyDescent="0.2">
      <c r="A97" s="169"/>
      <c r="B97" s="181"/>
      <c r="C97" s="103" t="s">
        <v>73</v>
      </c>
      <c r="D97" s="167"/>
      <c r="E97" s="167"/>
      <c r="F97" s="15">
        <v>8.5</v>
      </c>
      <c r="G97" s="4" t="s">
        <v>24</v>
      </c>
      <c r="H97" s="4" t="s">
        <v>24</v>
      </c>
      <c r="I97" s="4" t="s">
        <v>24</v>
      </c>
      <c r="J97" s="4" t="s">
        <v>24</v>
      </c>
      <c r="K97" s="4" t="s">
        <v>24</v>
      </c>
      <c r="L97" s="4" t="s">
        <v>24</v>
      </c>
      <c r="M97" s="4" t="s">
        <v>24</v>
      </c>
      <c r="N97" s="4" t="s">
        <v>24</v>
      </c>
      <c r="O97" s="4" t="s">
        <v>24</v>
      </c>
      <c r="P97" s="4" t="s">
        <v>24</v>
      </c>
      <c r="Q97" s="4" t="s">
        <v>24</v>
      </c>
      <c r="R97" s="4" t="s">
        <v>24</v>
      </c>
      <c r="S97" s="4" t="s">
        <v>24</v>
      </c>
      <c r="T97" s="4" t="s">
        <v>24</v>
      </c>
      <c r="U97" s="4" t="s">
        <v>24</v>
      </c>
      <c r="V97" s="4" t="s">
        <v>24</v>
      </c>
      <c r="W97" s="4" t="s">
        <v>24</v>
      </c>
      <c r="X97" s="2" t="s">
        <v>24</v>
      </c>
      <c r="Y97" s="2" t="s">
        <v>24</v>
      </c>
      <c r="Z97" s="2" t="s">
        <v>24</v>
      </c>
      <c r="AA97" s="2" t="s">
        <v>24</v>
      </c>
    </row>
    <row r="98" spans="1:27" ht="12.95" customHeight="1" x14ac:dyDescent="0.2">
      <c r="A98" s="169"/>
      <c r="B98" s="181"/>
      <c r="C98" s="103" t="s">
        <v>209</v>
      </c>
      <c r="D98" s="167"/>
      <c r="E98" s="167"/>
      <c r="F98" s="14">
        <v>9.5</v>
      </c>
      <c r="G98" s="15">
        <v>9.6999999999999993</v>
      </c>
      <c r="H98" s="15">
        <v>9.6999999999999993</v>
      </c>
      <c r="I98" s="15">
        <v>10.18</v>
      </c>
      <c r="J98" s="15">
        <v>11</v>
      </c>
      <c r="K98" s="15">
        <v>14</v>
      </c>
      <c r="L98" s="15">
        <v>14</v>
      </c>
      <c r="M98" s="15">
        <v>14</v>
      </c>
      <c r="N98" s="15">
        <v>14</v>
      </c>
      <c r="O98" s="4" t="s">
        <v>24</v>
      </c>
      <c r="P98" s="4" t="s">
        <v>24</v>
      </c>
      <c r="Q98" s="4" t="s">
        <v>24</v>
      </c>
      <c r="R98" s="4" t="s">
        <v>24</v>
      </c>
      <c r="S98" s="4" t="s">
        <v>24</v>
      </c>
      <c r="T98" s="4" t="s">
        <v>24</v>
      </c>
      <c r="U98" s="4" t="s">
        <v>24</v>
      </c>
      <c r="V98" s="4" t="s">
        <v>24</v>
      </c>
      <c r="W98" s="4" t="s">
        <v>24</v>
      </c>
      <c r="X98" s="2" t="s">
        <v>24</v>
      </c>
      <c r="Y98" s="2" t="s">
        <v>24</v>
      </c>
      <c r="Z98" s="2" t="s">
        <v>24</v>
      </c>
      <c r="AA98" s="2" t="s">
        <v>24</v>
      </c>
    </row>
    <row r="99" spans="1:27" ht="12.95" customHeight="1" x14ac:dyDescent="0.2">
      <c r="A99" s="163"/>
      <c r="B99" s="165"/>
      <c r="C99" s="103" t="s">
        <v>208</v>
      </c>
      <c r="D99" s="168"/>
      <c r="E99" s="168"/>
      <c r="F99" s="14">
        <v>9</v>
      </c>
      <c r="G99" s="15">
        <v>9.1999999999999993</v>
      </c>
      <c r="H99" s="15">
        <v>9.1999999999999993</v>
      </c>
      <c r="I99" s="15">
        <v>9.66</v>
      </c>
      <c r="J99" s="15">
        <v>10.4</v>
      </c>
      <c r="K99" s="15">
        <v>13</v>
      </c>
      <c r="L99" s="15">
        <v>13</v>
      </c>
      <c r="M99" s="15">
        <v>13</v>
      </c>
      <c r="N99" s="15">
        <v>13</v>
      </c>
      <c r="O99" s="4" t="s">
        <v>24</v>
      </c>
      <c r="P99" s="4" t="s">
        <v>24</v>
      </c>
      <c r="Q99" s="4" t="s">
        <v>24</v>
      </c>
      <c r="R99" s="4" t="s">
        <v>24</v>
      </c>
      <c r="S99" s="4" t="s">
        <v>24</v>
      </c>
      <c r="T99" s="4" t="s">
        <v>24</v>
      </c>
      <c r="U99" s="4" t="s">
        <v>24</v>
      </c>
      <c r="V99" s="4" t="s">
        <v>24</v>
      </c>
      <c r="W99" s="4" t="s">
        <v>24</v>
      </c>
      <c r="X99" s="2" t="s">
        <v>24</v>
      </c>
      <c r="Y99" s="2" t="s">
        <v>24</v>
      </c>
      <c r="Z99" s="2" t="s">
        <v>24</v>
      </c>
      <c r="AA99" s="2" t="s">
        <v>24</v>
      </c>
    </row>
    <row r="100" spans="1:27" ht="12.95" customHeight="1" x14ac:dyDescent="0.2">
      <c r="A100" s="162" t="s">
        <v>74</v>
      </c>
      <c r="B100" s="164" t="s">
        <v>67</v>
      </c>
      <c r="C100" s="19" t="s">
        <v>121</v>
      </c>
      <c r="D100" s="192" t="s">
        <v>113</v>
      </c>
      <c r="E100" s="208" t="s">
        <v>33</v>
      </c>
      <c r="F100" s="4" t="s">
        <v>24</v>
      </c>
      <c r="G100" s="4" t="s">
        <v>24</v>
      </c>
      <c r="H100" s="4" t="s">
        <v>24</v>
      </c>
      <c r="I100" s="4" t="s">
        <v>24</v>
      </c>
      <c r="J100" s="4" t="s">
        <v>24</v>
      </c>
      <c r="K100" s="4" t="s">
        <v>24</v>
      </c>
      <c r="L100" s="4" t="s">
        <v>24</v>
      </c>
      <c r="M100" s="4" t="s">
        <v>24</v>
      </c>
      <c r="N100" s="4" t="s">
        <v>24</v>
      </c>
      <c r="O100" s="63">
        <v>9.8000000000000007</v>
      </c>
      <c r="P100" s="15">
        <v>13.2</v>
      </c>
      <c r="Q100" s="15">
        <v>13.98</v>
      </c>
      <c r="R100" s="15">
        <v>13.98</v>
      </c>
      <c r="S100" s="15">
        <v>13.98</v>
      </c>
      <c r="T100" s="4" t="s">
        <v>24</v>
      </c>
      <c r="U100" s="15">
        <v>15.33</v>
      </c>
      <c r="V100" s="15">
        <v>15.33</v>
      </c>
      <c r="W100" s="15">
        <v>15.33</v>
      </c>
      <c r="X100" s="17">
        <v>16.62</v>
      </c>
      <c r="Y100" s="17">
        <v>16.37</v>
      </c>
      <c r="Z100" s="17">
        <v>16.62</v>
      </c>
      <c r="AA100" s="65">
        <v>19.12</v>
      </c>
    </row>
    <row r="101" spans="1:27" ht="12.95" customHeight="1" x14ac:dyDescent="0.2">
      <c r="A101" s="169"/>
      <c r="B101" s="181"/>
      <c r="C101" s="19" t="s">
        <v>65</v>
      </c>
      <c r="D101" s="167"/>
      <c r="E101" s="186"/>
      <c r="F101" s="4" t="s">
        <v>24</v>
      </c>
      <c r="G101" s="4" t="s">
        <v>24</v>
      </c>
      <c r="H101" s="4" t="s">
        <v>24</v>
      </c>
      <c r="I101" s="4" t="s">
        <v>24</v>
      </c>
      <c r="J101" s="4" t="s">
        <v>24</v>
      </c>
      <c r="K101" s="4" t="s">
        <v>24</v>
      </c>
      <c r="L101" s="4" t="s">
        <v>24</v>
      </c>
      <c r="M101" s="4" t="s">
        <v>24</v>
      </c>
      <c r="N101" s="4" t="s">
        <v>24</v>
      </c>
      <c r="O101" s="63">
        <v>9.8000000000000007</v>
      </c>
      <c r="P101" s="15">
        <v>10.56</v>
      </c>
      <c r="Q101" s="15">
        <v>11.16</v>
      </c>
      <c r="R101" s="15">
        <v>11.16</v>
      </c>
      <c r="S101" s="15">
        <v>11.16</v>
      </c>
      <c r="T101" s="15">
        <v>11.16</v>
      </c>
      <c r="U101" s="15">
        <v>11.16</v>
      </c>
      <c r="V101" s="15">
        <v>11.16</v>
      </c>
      <c r="W101" s="15">
        <v>11.16</v>
      </c>
      <c r="X101" s="17">
        <v>12.13</v>
      </c>
      <c r="Y101" s="17">
        <v>12.13</v>
      </c>
      <c r="Z101" s="17">
        <v>14.07</v>
      </c>
      <c r="AA101" s="65">
        <v>14.07</v>
      </c>
    </row>
    <row r="102" spans="1:27" ht="12.95" customHeight="1" x14ac:dyDescent="0.2">
      <c r="A102" s="169"/>
      <c r="B102" s="181"/>
      <c r="C102" s="19" t="s">
        <v>257</v>
      </c>
      <c r="D102" s="167"/>
      <c r="E102" s="186"/>
      <c r="F102" s="4" t="s">
        <v>24</v>
      </c>
      <c r="G102" s="4" t="s">
        <v>24</v>
      </c>
      <c r="H102" s="4" t="s">
        <v>24</v>
      </c>
      <c r="I102" s="4" t="s">
        <v>24</v>
      </c>
      <c r="J102" s="4" t="s">
        <v>24</v>
      </c>
      <c r="K102" s="4" t="s">
        <v>24</v>
      </c>
      <c r="L102" s="4" t="s">
        <v>24</v>
      </c>
      <c r="M102" s="4" t="s">
        <v>24</v>
      </c>
      <c r="N102" s="4" t="s">
        <v>24</v>
      </c>
      <c r="O102" s="4" t="s">
        <v>24</v>
      </c>
      <c r="P102" s="4" t="s">
        <v>24</v>
      </c>
      <c r="Q102" s="4" t="s">
        <v>24</v>
      </c>
      <c r="R102" s="4" t="s">
        <v>24</v>
      </c>
      <c r="S102" s="4" t="s">
        <v>24</v>
      </c>
      <c r="T102" s="4" t="s">
        <v>24</v>
      </c>
      <c r="U102" s="4" t="s">
        <v>24</v>
      </c>
      <c r="V102" s="4" t="s">
        <v>24</v>
      </c>
      <c r="W102" s="4" t="s">
        <v>24</v>
      </c>
      <c r="X102" s="4" t="s">
        <v>24</v>
      </c>
      <c r="Y102" s="4" t="s">
        <v>24</v>
      </c>
      <c r="Z102" s="4" t="s">
        <v>24</v>
      </c>
      <c r="AA102" s="65">
        <v>19.07</v>
      </c>
    </row>
    <row r="103" spans="1:27" ht="12.95" customHeight="1" x14ac:dyDescent="0.2">
      <c r="A103" s="169"/>
      <c r="B103" s="181"/>
      <c r="C103" s="19" t="s">
        <v>91</v>
      </c>
      <c r="D103" s="167"/>
      <c r="E103" s="186"/>
      <c r="F103" s="4" t="s">
        <v>24</v>
      </c>
      <c r="G103" s="4" t="s">
        <v>24</v>
      </c>
      <c r="H103" s="4" t="s">
        <v>24</v>
      </c>
      <c r="I103" s="4" t="s">
        <v>24</v>
      </c>
      <c r="J103" s="4" t="s">
        <v>24</v>
      </c>
      <c r="K103" s="4" t="s">
        <v>24</v>
      </c>
      <c r="L103" s="4" t="s">
        <v>24</v>
      </c>
      <c r="M103" s="4" t="s">
        <v>24</v>
      </c>
      <c r="N103" s="4" t="s">
        <v>24</v>
      </c>
      <c r="O103" s="4" t="s">
        <v>24</v>
      </c>
      <c r="P103" s="4" t="s">
        <v>24</v>
      </c>
      <c r="Q103" s="4" t="s">
        <v>24</v>
      </c>
      <c r="R103" s="4" t="s">
        <v>24</v>
      </c>
      <c r="S103" s="4" t="s">
        <v>24</v>
      </c>
      <c r="T103" s="4" t="s">
        <v>24</v>
      </c>
      <c r="U103" s="4" t="s">
        <v>24</v>
      </c>
      <c r="V103" s="4" t="s">
        <v>24</v>
      </c>
      <c r="W103" s="4" t="s">
        <v>24</v>
      </c>
      <c r="X103" s="4" t="s">
        <v>24</v>
      </c>
      <c r="Y103" s="4" t="s">
        <v>24</v>
      </c>
      <c r="Z103" s="4" t="s">
        <v>24</v>
      </c>
      <c r="AA103" s="65">
        <v>19.07</v>
      </c>
    </row>
    <row r="104" spans="1:27" ht="12.95" customHeight="1" x14ac:dyDescent="0.2">
      <c r="A104" s="169"/>
      <c r="B104" s="181"/>
      <c r="C104" s="247" t="s">
        <v>260</v>
      </c>
      <c r="D104" s="167"/>
      <c r="E104" s="186"/>
      <c r="F104" s="4" t="s">
        <v>24</v>
      </c>
      <c r="G104" s="4" t="s">
        <v>24</v>
      </c>
      <c r="H104" s="4" t="s">
        <v>24</v>
      </c>
      <c r="I104" s="4" t="s">
        <v>24</v>
      </c>
      <c r="J104" s="4" t="s">
        <v>24</v>
      </c>
      <c r="K104" s="4" t="s">
        <v>24</v>
      </c>
      <c r="L104" s="4" t="s">
        <v>24</v>
      </c>
      <c r="M104" s="4" t="s">
        <v>24</v>
      </c>
      <c r="N104" s="4" t="s">
        <v>24</v>
      </c>
      <c r="O104" s="4" t="s">
        <v>24</v>
      </c>
      <c r="P104" s="4" t="s">
        <v>24</v>
      </c>
      <c r="Q104" s="4" t="s">
        <v>24</v>
      </c>
      <c r="R104" s="4" t="s">
        <v>24</v>
      </c>
      <c r="S104" s="4" t="s">
        <v>24</v>
      </c>
      <c r="T104" s="4" t="s">
        <v>24</v>
      </c>
      <c r="U104" s="4" t="s">
        <v>24</v>
      </c>
      <c r="V104" s="4" t="s">
        <v>24</v>
      </c>
      <c r="W104" s="4" t="s">
        <v>24</v>
      </c>
      <c r="X104" s="4" t="s">
        <v>24</v>
      </c>
      <c r="Y104" s="17">
        <v>19.77</v>
      </c>
      <c r="Z104" s="17">
        <v>19.07</v>
      </c>
      <c r="AA104" s="246" t="s">
        <v>24</v>
      </c>
    </row>
    <row r="105" spans="1:27" ht="12.95" customHeight="1" x14ac:dyDescent="0.2">
      <c r="A105" s="169"/>
      <c r="B105" s="181"/>
      <c r="C105" s="247" t="s">
        <v>261</v>
      </c>
      <c r="D105" s="167"/>
      <c r="E105" s="186"/>
      <c r="F105" s="4" t="s">
        <v>24</v>
      </c>
      <c r="G105" s="4" t="s">
        <v>24</v>
      </c>
      <c r="H105" s="4" t="s">
        <v>24</v>
      </c>
      <c r="I105" s="4" t="s">
        <v>24</v>
      </c>
      <c r="J105" s="4" t="s">
        <v>24</v>
      </c>
      <c r="K105" s="4" t="s">
        <v>24</v>
      </c>
      <c r="L105" s="4" t="s">
        <v>24</v>
      </c>
      <c r="M105" s="4" t="s">
        <v>24</v>
      </c>
      <c r="N105" s="4" t="s">
        <v>24</v>
      </c>
      <c r="O105" s="4" t="s">
        <v>24</v>
      </c>
      <c r="P105" s="4" t="s">
        <v>24</v>
      </c>
      <c r="Q105" s="4" t="s">
        <v>24</v>
      </c>
      <c r="R105" s="4" t="s">
        <v>24</v>
      </c>
      <c r="S105" s="4" t="s">
        <v>24</v>
      </c>
      <c r="T105" s="4" t="s">
        <v>24</v>
      </c>
      <c r="U105" s="4" t="s">
        <v>24</v>
      </c>
      <c r="V105" s="4" t="s">
        <v>24</v>
      </c>
      <c r="W105" s="4" t="s">
        <v>24</v>
      </c>
      <c r="X105" s="4" t="s">
        <v>24</v>
      </c>
      <c r="Y105" s="17">
        <v>19.77</v>
      </c>
      <c r="Z105" s="17">
        <v>21.72</v>
      </c>
      <c r="AA105" s="2" t="s">
        <v>24</v>
      </c>
    </row>
    <row r="106" spans="1:27" ht="12.95" customHeight="1" x14ac:dyDescent="0.2">
      <c r="A106" s="169"/>
      <c r="B106" s="181"/>
      <c r="C106" s="247" t="s">
        <v>258</v>
      </c>
      <c r="D106" s="167"/>
      <c r="E106" s="186"/>
      <c r="F106" s="4" t="s">
        <v>24</v>
      </c>
      <c r="G106" s="63">
        <v>5.68</v>
      </c>
      <c r="H106" s="14">
        <v>5.8</v>
      </c>
      <c r="I106" s="4" t="s">
        <v>24</v>
      </c>
      <c r="J106" s="4" t="s">
        <v>24</v>
      </c>
      <c r="K106" s="4" t="s">
        <v>24</v>
      </c>
      <c r="L106" s="4" t="s">
        <v>24</v>
      </c>
      <c r="M106" s="4" t="s">
        <v>24</v>
      </c>
      <c r="N106" s="4" t="s">
        <v>24</v>
      </c>
      <c r="O106" s="63">
        <v>11.2</v>
      </c>
      <c r="P106" s="15">
        <v>17.100000000000001</v>
      </c>
      <c r="Q106" s="15">
        <v>19</v>
      </c>
      <c r="R106" s="15">
        <v>19</v>
      </c>
      <c r="S106" s="15">
        <v>19</v>
      </c>
      <c r="T106" s="15">
        <v>19</v>
      </c>
      <c r="U106" s="15">
        <v>19.77</v>
      </c>
      <c r="V106" s="15">
        <v>19.77</v>
      </c>
      <c r="W106" s="15">
        <v>19.77</v>
      </c>
      <c r="X106" s="17">
        <v>19.77</v>
      </c>
      <c r="Y106" s="17">
        <v>19.77</v>
      </c>
      <c r="Z106" s="2" t="s">
        <v>24</v>
      </c>
      <c r="AA106" s="2" t="s">
        <v>24</v>
      </c>
    </row>
    <row r="107" spans="1:27" ht="12.95" customHeight="1" x14ac:dyDescent="0.2">
      <c r="A107" s="169"/>
      <c r="B107" s="181"/>
      <c r="C107" s="130" t="s">
        <v>262</v>
      </c>
      <c r="D107" s="116" t="s">
        <v>128</v>
      </c>
      <c r="E107" s="186"/>
      <c r="F107" s="4" t="s">
        <v>24</v>
      </c>
      <c r="G107" s="63">
        <v>5.68</v>
      </c>
      <c r="H107" s="14">
        <v>5.8</v>
      </c>
      <c r="I107" s="4" t="s">
        <v>24</v>
      </c>
      <c r="J107" s="4" t="s">
        <v>24</v>
      </c>
      <c r="K107" s="4" t="s">
        <v>24</v>
      </c>
      <c r="L107" s="4" t="s">
        <v>24</v>
      </c>
      <c r="M107" s="4" t="s">
        <v>24</v>
      </c>
      <c r="N107" s="4" t="s">
        <v>24</v>
      </c>
      <c r="O107" s="4" t="s">
        <v>24</v>
      </c>
      <c r="P107" s="15">
        <v>17.100000000000001</v>
      </c>
      <c r="Q107" s="15">
        <v>19</v>
      </c>
      <c r="R107" s="15">
        <v>19</v>
      </c>
      <c r="S107" s="15">
        <v>19</v>
      </c>
      <c r="T107" s="15">
        <v>19</v>
      </c>
      <c r="U107" s="15">
        <v>22.5</v>
      </c>
      <c r="V107" s="15">
        <v>22.5</v>
      </c>
      <c r="W107" s="15">
        <v>22.5</v>
      </c>
      <c r="X107" s="17">
        <v>22.5</v>
      </c>
      <c r="Y107" s="17">
        <v>22.5</v>
      </c>
      <c r="Z107" s="17">
        <v>21.72</v>
      </c>
      <c r="AA107" s="2" t="s">
        <v>24</v>
      </c>
    </row>
    <row r="108" spans="1:27" ht="12.95" customHeight="1" x14ac:dyDescent="0.2">
      <c r="A108" s="169"/>
      <c r="B108" s="181"/>
      <c r="C108" s="16" t="s">
        <v>129</v>
      </c>
      <c r="D108" s="192" t="s">
        <v>113</v>
      </c>
      <c r="E108" s="186"/>
      <c r="F108" s="4" t="s">
        <v>24</v>
      </c>
      <c r="G108" s="4" t="s">
        <v>24</v>
      </c>
      <c r="H108" s="4" t="s">
        <v>24</v>
      </c>
      <c r="I108" s="4" t="s">
        <v>24</v>
      </c>
      <c r="J108" s="4" t="s">
        <v>24</v>
      </c>
      <c r="K108" s="4" t="s">
        <v>24</v>
      </c>
      <c r="L108" s="4" t="s">
        <v>24</v>
      </c>
      <c r="M108" s="4" t="s">
        <v>24</v>
      </c>
      <c r="N108" s="4" t="s">
        <v>24</v>
      </c>
      <c r="O108" s="4" t="s">
        <v>24</v>
      </c>
      <c r="P108" s="4" t="s">
        <v>24</v>
      </c>
      <c r="Q108" s="4" t="s">
        <v>24</v>
      </c>
      <c r="R108" s="4" t="s">
        <v>24</v>
      </c>
      <c r="S108" s="4" t="s">
        <v>24</v>
      </c>
      <c r="T108" s="15">
        <v>13.98</v>
      </c>
      <c r="U108" s="4" t="s">
        <v>24</v>
      </c>
      <c r="V108" s="4" t="s">
        <v>24</v>
      </c>
      <c r="W108" s="4" t="s">
        <v>24</v>
      </c>
      <c r="X108" s="2" t="s">
        <v>24</v>
      </c>
      <c r="Y108" s="2" t="s">
        <v>24</v>
      </c>
      <c r="Z108" s="2" t="s">
        <v>24</v>
      </c>
      <c r="AA108" s="2" t="s">
        <v>24</v>
      </c>
    </row>
    <row r="109" spans="1:27" ht="12.95" customHeight="1" x14ac:dyDescent="0.2">
      <c r="A109" s="169"/>
      <c r="B109" s="181"/>
      <c r="C109" s="16" t="s">
        <v>75</v>
      </c>
      <c r="D109" s="167"/>
      <c r="E109" s="186"/>
      <c r="F109" s="4" t="s">
        <v>24</v>
      </c>
      <c r="G109" s="4" t="s">
        <v>24</v>
      </c>
      <c r="H109" s="4" t="s">
        <v>24</v>
      </c>
      <c r="I109" s="4" t="s">
        <v>24</v>
      </c>
      <c r="J109" s="4" t="s">
        <v>24</v>
      </c>
      <c r="K109" s="4" t="s">
        <v>24</v>
      </c>
      <c r="L109" s="4" t="s">
        <v>24</v>
      </c>
      <c r="M109" s="4" t="s">
        <v>24</v>
      </c>
      <c r="N109" s="4" t="s">
        <v>24</v>
      </c>
      <c r="O109" s="4" t="s">
        <v>24</v>
      </c>
      <c r="P109" s="4" t="s">
        <v>24</v>
      </c>
      <c r="Q109" s="4" t="s">
        <v>24</v>
      </c>
      <c r="R109" s="4" t="s">
        <v>24</v>
      </c>
      <c r="S109" s="4" t="s">
        <v>24</v>
      </c>
      <c r="T109" s="15">
        <v>14.8</v>
      </c>
      <c r="U109" s="4" t="s">
        <v>24</v>
      </c>
      <c r="V109" s="4" t="s">
        <v>24</v>
      </c>
      <c r="W109" s="4" t="s">
        <v>24</v>
      </c>
      <c r="X109" s="2" t="s">
        <v>24</v>
      </c>
      <c r="Y109" s="2" t="s">
        <v>24</v>
      </c>
      <c r="Z109" s="2" t="s">
        <v>24</v>
      </c>
      <c r="AA109" s="2" t="s">
        <v>24</v>
      </c>
    </row>
    <row r="110" spans="1:27" ht="12.95" customHeight="1" x14ac:dyDescent="0.2">
      <c r="A110" s="169"/>
      <c r="B110" s="181"/>
      <c r="C110" s="132" t="s">
        <v>263</v>
      </c>
      <c r="D110" s="167"/>
      <c r="E110" s="186"/>
      <c r="F110" s="15">
        <v>4.6900000000000004</v>
      </c>
      <c r="G110" s="15">
        <v>4.97</v>
      </c>
      <c r="H110" s="15">
        <v>5.51</v>
      </c>
      <c r="I110" s="15">
        <v>5.62</v>
      </c>
      <c r="J110" s="15">
        <v>6.38</v>
      </c>
      <c r="K110" s="15">
        <v>9.4499999999999993</v>
      </c>
      <c r="L110" s="15">
        <v>9.4499999999999993</v>
      </c>
      <c r="M110" s="15">
        <v>9.8000000000000007</v>
      </c>
      <c r="N110" s="15">
        <v>9.8000000000000007</v>
      </c>
      <c r="O110" s="15">
        <v>9.8000000000000007</v>
      </c>
      <c r="P110" s="4" t="s">
        <v>24</v>
      </c>
      <c r="Q110" s="4" t="s">
        <v>24</v>
      </c>
      <c r="R110" s="4" t="s">
        <v>24</v>
      </c>
      <c r="S110" s="4" t="s">
        <v>24</v>
      </c>
      <c r="T110" s="4" t="s">
        <v>24</v>
      </c>
      <c r="U110" s="4" t="s">
        <v>24</v>
      </c>
      <c r="V110" s="4" t="s">
        <v>24</v>
      </c>
      <c r="W110" s="4" t="s">
        <v>24</v>
      </c>
      <c r="X110" s="2" t="s">
        <v>24</v>
      </c>
      <c r="Y110" s="2" t="s">
        <v>24</v>
      </c>
      <c r="Z110" s="2" t="s">
        <v>24</v>
      </c>
      <c r="AA110" s="2" t="s">
        <v>24</v>
      </c>
    </row>
    <row r="111" spans="1:27" ht="12.95" customHeight="1" x14ac:dyDescent="0.2">
      <c r="A111" s="163"/>
      <c r="B111" s="165"/>
      <c r="C111" s="132" t="s">
        <v>130</v>
      </c>
      <c r="D111" s="118" t="s">
        <v>128</v>
      </c>
      <c r="E111" s="187"/>
      <c r="F111" s="15">
        <v>5.34</v>
      </c>
      <c r="G111" s="4" t="s">
        <v>24</v>
      </c>
      <c r="H111" s="15">
        <v>5.8</v>
      </c>
      <c r="I111" s="15">
        <v>6.1</v>
      </c>
      <c r="J111" s="15">
        <v>7.35</v>
      </c>
      <c r="K111" s="15">
        <v>11.2</v>
      </c>
      <c r="L111" s="15">
        <v>11.2</v>
      </c>
      <c r="M111" s="15">
        <v>11.2</v>
      </c>
      <c r="N111" s="15">
        <v>11.2</v>
      </c>
      <c r="O111" s="15">
        <v>11.2</v>
      </c>
      <c r="P111" s="4" t="s">
        <v>24</v>
      </c>
      <c r="Q111" s="4" t="s">
        <v>24</v>
      </c>
      <c r="R111" s="4" t="s">
        <v>24</v>
      </c>
      <c r="S111" s="4" t="s">
        <v>24</v>
      </c>
      <c r="T111" s="4" t="s">
        <v>24</v>
      </c>
      <c r="U111" s="4" t="s">
        <v>24</v>
      </c>
      <c r="V111" s="4" t="s">
        <v>24</v>
      </c>
      <c r="W111" s="4" t="s">
        <v>24</v>
      </c>
      <c r="X111" s="2" t="s">
        <v>24</v>
      </c>
      <c r="Y111" s="2" t="s">
        <v>24</v>
      </c>
      <c r="Z111" s="2" t="s">
        <v>24</v>
      </c>
      <c r="AA111" s="2" t="s">
        <v>24</v>
      </c>
    </row>
    <row r="112" spans="1:27" ht="12.95" customHeight="1" x14ac:dyDescent="0.2">
      <c r="A112" s="207" t="s">
        <v>215</v>
      </c>
      <c r="B112" s="206"/>
      <c r="C112" s="206"/>
      <c r="D112" s="206"/>
      <c r="E112" s="206"/>
      <c r="F112" s="207"/>
      <c r="G112" s="207"/>
      <c r="H112" s="207"/>
      <c r="I112" s="207"/>
      <c r="J112" s="207"/>
      <c r="K112" s="207"/>
      <c r="L112" s="207"/>
      <c r="M112" s="207"/>
      <c r="N112" s="207"/>
    </row>
    <row r="113" spans="1:14" ht="12.95" customHeight="1" x14ac:dyDescent="0.2">
      <c r="A113" s="131" t="s">
        <v>246</v>
      </c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</row>
    <row r="114" spans="1:14" ht="12.95" customHeight="1" x14ac:dyDescent="0.2">
      <c r="A114" s="131" t="s">
        <v>241</v>
      </c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</row>
    <row r="115" spans="1:14" ht="12.95" customHeight="1" x14ac:dyDescent="0.2">
      <c r="A115" s="206" t="s">
        <v>252</v>
      </c>
      <c r="B115" s="206"/>
      <c r="C115" s="206"/>
    </row>
    <row r="116" spans="1:14" ht="12.95" customHeight="1" x14ac:dyDescent="0.2">
      <c r="A116" s="127" t="s">
        <v>247</v>
      </c>
    </row>
    <row r="117" spans="1:14" ht="12.95" customHeight="1" x14ac:dyDescent="0.2"/>
  </sheetData>
  <mergeCells count="73">
    <mergeCell ref="A1:Z1"/>
    <mergeCell ref="A115:C115"/>
    <mergeCell ref="A112:N112"/>
    <mergeCell ref="D100:D106"/>
    <mergeCell ref="A100:A111"/>
    <mergeCell ref="D108:D110"/>
    <mergeCell ref="B100:B111"/>
    <mergeCell ref="D92:D99"/>
    <mergeCell ref="E100:E111"/>
    <mergeCell ref="A4:A9"/>
    <mergeCell ref="B4:B6"/>
    <mergeCell ref="E4:E9"/>
    <mergeCell ref="B7:B9"/>
    <mergeCell ref="A2:A3"/>
    <mergeCell ref="D43:D51"/>
    <mergeCell ref="D31:D32"/>
    <mergeCell ref="E31:E32"/>
    <mergeCell ref="E33:E35"/>
    <mergeCell ref="B2:B3"/>
    <mergeCell ref="C2:C3"/>
    <mergeCell ref="D2:D3"/>
    <mergeCell ref="E2:E3"/>
    <mergeCell ref="E21:E27"/>
    <mergeCell ref="D20:D27"/>
    <mergeCell ref="E92:E99"/>
    <mergeCell ref="B66:B67"/>
    <mergeCell ref="D66:D70"/>
    <mergeCell ref="E66:E67"/>
    <mergeCell ref="B68:B69"/>
    <mergeCell ref="E68:E70"/>
    <mergeCell ref="D72:D78"/>
    <mergeCell ref="B72:B89"/>
    <mergeCell ref="D80:D82"/>
    <mergeCell ref="D84:D88"/>
    <mergeCell ref="E72:E89"/>
    <mergeCell ref="A92:A99"/>
    <mergeCell ref="B92:B99"/>
    <mergeCell ref="A66:A71"/>
    <mergeCell ref="A72:A89"/>
    <mergeCell ref="B45:B48"/>
    <mergeCell ref="B49:B51"/>
    <mergeCell ref="A33:A35"/>
    <mergeCell ref="E59:E65"/>
    <mergeCell ref="E10:E11"/>
    <mergeCell ref="A10:A11"/>
    <mergeCell ref="B10:B11"/>
    <mergeCell ref="A12:A27"/>
    <mergeCell ref="B20:B27"/>
    <mergeCell ref="B12:B19"/>
    <mergeCell ref="B33:B35"/>
    <mergeCell ref="E28:E30"/>
    <mergeCell ref="D12:D19"/>
    <mergeCell ref="E52:E53"/>
    <mergeCell ref="E54:E57"/>
    <mergeCell ref="E13:E19"/>
    <mergeCell ref="E36:E51"/>
    <mergeCell ref="D52:D57"/>
    <mergeCell ref="F2:AA2"/>
    <mergeCell ref="A29:A30"/>
    <mergeCell ref="B29:B30"/>
    <mergeCell ref="D28:D30"/>
    <mergeCell ref="A59:A65"/>
    <mergeCell ref="B59:B65"/>
    <mergeCell ref="D58:D65"/>
    <mergeCell ref="C56:C57"/>
    <mergeCell ref="A36:A51"/>
    <mergeCell ref="B36:B37"/>
    <mergeCell ref="B38:B39"/>
    <mergeCell ref="B41:B42"/>
    <mergeCell ref="B43:B44"/>
    <mergeCell ref="A52:A57"/>
    <mergeCell ref="A31:A32"/>
    <mergeCell ref="C31:C3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showGridLines="0" workbookViewId="0">
      <selection sqref="A1:X1"/>
    </sheetView>
  </sheetViews>
  <sheetFormatPr defaultRowHeight="11.25" x14ac:dyDescent="0.2"/>
  <cols>
    <col min="1" max="1" width="26.6640625" style="131" bestFit="1" customWidth="1"/>
    <col min="2" max="2" width="15.33203125" style="131" customWidth="1"/>
    <col min="3" max="3" width="34.33203125" style="131" customWidth="1"/>
    <col min="4" max="4" width="14.33203125" style="131" customWidth="1"/>
    <col min="5" max="5" width="10.1640625" style="131" customWidth="1"/>
    <col min="6" max="6" width="8.33203125" style="131" customWidth="1"/>
    <col min="7" max="7" width="9.83203125" style="131" customWidth="1"/>
    <col min="8" max="9" width="8" style="131" customWidth="1"/>
    <col min="10" max="11" width="7.6640625" style="131" customWidth="1"/>
    <col min="12" max="12" width="8" style="131" customWidth="1"/>
    <col min="13" max="13" width="8.5" style="131" customWidth="1"/>
    <col min="14" max="14" width="8.33203125" style="131" customWidth="1"/>
    <col min="15" max="15" width="7.6640625" style="131" customWidth="1"/>
    <col min="16" max="16" width="8" style="131" customWidth="1"/>
    <col min="17" max="17" width="8.83203125" style="131" customWidth="1"/>
    <col min="18" max="18" width="8.33203125" style="131" customWidth="1"/>
    <col min="19" max="19" width="9" style="131" customWidth="1"/>
    <col min="20" max="21" width="8.1640625" style="131" customWidth="1"/>
    <col min="22" max="23" width="9.33203125" style="131" customWidth="1"/>
    <col min="24" max="24" width="8.33203125" style="131" customWidth="1"/>
    <col min="25" max="25" width="9.33203125" style="131" hidden="1" customWidth="1"/>
    <col min="26" max="16384" width="9.33203125" style="131"/>
  </cols>
  <sheetData>
    <row r="1" spans="1:25" s="127" customFormat="1" ht="20.100000000000001" customHeight="1" x14ac:dyDescent="0.2">
      <c r="A1" s="205" t="s">
        <v>244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</row>
    <row r="2" spans="1:25" ht="17.100000000000001" customHeight="1" x14ac:dyDescent="0.2">
      <c r="A2" s="209" t="s">
        <v>0</v>
      </c>
      <c r="B2" s="203" t="s">
        <v>133</v>
      </c>
      <c r="C2" s="203" t="s">
        <v>1</v>
      </c>
      <c r="D2" s="203" t="s">
        <v>137</v>
      </c>
      <c r="E2" s="203" t="s">
        <v>138</v>
      </c>
      <c r="F2" s="160" t="s">
        <v>135</v>
      </c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</row>
    <row r="3" spans="1:25" ht="17.100000000000001" customHeight="1" x14ac:dyDescent="0.2">
      <c r="A3" s="210"/>
      <c r="B3" s="204"/>
      <c r="C3" s="204"/>
      <c r="D3" s="204"/>
      <c r="E3" s="212"/>
      <c r="F3" s="5" t="s">
        <v>2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17</v>
      </c>
      <c r="V3" s="5" t="s">
        <v>18</v>
      </c>
      <c r="W3" s="5" t="s">
        <v>19</v>
      </c>
      <c r="X3" s="8" t="s">
        <v>20</v>
      </c>
      <c r="Y3" s="25" t="s">
        <v>101</v>
      </c>
    </row>
    <row r="4" spans="1:25" ht="12.95" customHeight="1" x14ac:dyDescent="0.2">
      <c r="A4" s="179" t="s">
        <v>218</v>
      </c>
      <c r="B4" s="166" t="s">
        <v>196</v>
      </c>
      <c r="C4" s="121" t="s">
        <v>139</v>
      </c>
      <c r="D4" s="218" t="s">
        <v>105</v>
      </c>
      <c r="E4" s="214" t="s">
        <v>56</v>
      </c>
      <c r="F4" s="80">
        <v>0.97</v>
      </c>
      <c r="G4" s="14">
        <v>1</v>
      </c>
      <c r="H4" s="63">
        <v>1.26</v>
      </c>
      <c r="I4" s="14">
        <v>1.3</v>
      </c>
      <c r="J4" s="63">
        <v>1.55</v>
      </c>
      <c r="K4" s="63">
        <v>1.76</v>
      </c>
      <c r="L4" s="63">
        <v>1.76</v>
      </c>
      <c r="M4" s="63">
        <v>1.89</v>
      </c>
      <c r="N4" s="14">
        <v>2</v>
      </c>
      <c r="O4" s="14">
        <v>2</v>
      </c>
      <c r="P4" s="14">
        <v>2.2000000000000002</v>
      </c>
      <c r="Q4" s="14">
        <v>2.2000000000000002</v>
      </c>
      <c r="R4" s="14">
        <v>2.2000000000000002</v>
      </c>
      <c r="S4" s="14">
        <v>2.4500000000000002</v>
      </c>
      <c r="T4" s="14">
        <v>2.62</v>
      </c>
      <c r="U4" s="14">
        <v>2.98</v>
      </c>
      <c r="V4" s="14">
        <v>3.01</v>
      </c>
      <c r="W4" s="14">
        <v>3.21</v>
      </c>
      <c r="X4" s="83">
        <v>3.46</v>
      </c>
      <c r="Y4" s="2" t="s">
        <v>24</v>
      </c>
    </row>
    <row r="5" spans="1:25" ht="12.95" customHeight="1" x14ac:dyDescent="0.2">
      <c r="A5" s="180"/>
      <c r="B5" s="168"/>
      <c r="C5" s="121" t="s">
        <v>79</v>
      </c>
      <c r="D5" s="219"/>
      <c r="E5" s="215"/>
      <c r="F5" s="80">
        <v>0.97</v>
      </c>
      <c r="G5" s="14">
        <v>1</v>
      </c>
      <c r="H5" s="63">
        <v>1.26</v>
      </c>
      <c r="I5" s="14">
        <v>1.3</v>
      </c>
      <c r="J5" s="63">
        <v>1.55</v>
      </c>
      <c r="K5" s="63">
        <v>1.76</v>
      </c>
      <c r="L5" s="63">
        <v>1.76</v>
      </c>
      <c r="M5" s="63">
        <v>1.89</v>
      </c>
      <c r="N5" s="14">
        <v>2</v>
      </c>
      <c r="O5" s="14">
        <v>2</v>
      </c>
      <c r="P5" s="14">
        <v>2.2000000000000002</v>
      </c>
      <c r="Q5" s="14">
        <v>2.2000000000000002</v>
      </c>
      <c r="R5" s="14">
        <v>2.2000000000000002</v>
      </c>
      <c r="S5" s="14">
        <v>2.4500000000000002</v>
      </c>
      <c r="T5" s="14">
        <v>2.62</v>
      </c>
      <c r="U5" s="14">
        <v>3.1</v>
      </c>
      <c r="V5" s="14">
        <v>3.84</v>
      </c>
      <c r="W5" s="14">
        <v>4.03</v>
      </c>
      <c r="X5" s="83">
        <v>4.3099999999999996</v>
      </c>
      <c r="Y5" s="2" t="s">
        <v>24</v>
      </c>
    </row>
    <row r="6" spans="1:25" ht="12.95" customHeight="1" x14ac:dyDescent="0.2">
      <c r="A6" s="52" t="s">
        <v>189</v>
      </c>
      <c r="B6" s="4" t="s">
        <v>98</v>
      </c>
      <c r="C6" s="23" t="s">
        <v>27</v>
      </c>
      <c r="D6" s="2" t="s">
        <v>113</v>
      </c>
      <c r="E6" s="215"/>
      <c r="F6" s="51" t="s">
        <v>24</v>
      </c>
      <c r="G6" s="4" t="s">
        <v>24</v>
      </c>
      <c r="H6" s="4" t="s">
        <v>24</v>
      </c>
      <c r="I6" s="4" t="s">
        <v>24</v>
      </c>
      <c r="J6" s="4" t="s">
        <v>24</v>
      </c>
      <c r="K6" s="4" t="s">
        <v>24</v>
      </c>
      <c r="L6" s="15">
        <v>1</v>
      </c>
      <c r="M6" s="15">
        <v>1</v>
      </c>
      <c r="N6" s="15">
        <v>1.1399999999999999</v>
      </c>
      <c r="O6" s="15">
        <v>1.22</v>
      </c>
      <c r="P6" s="15">
        <v>1.53</v>
      </c>
      <c r="Q6" s="15">
        <v>1.53</v>
      </c>
      <c r="R6" s="15">
        <v>1.53</v>
      </c>
      <c r="S6" s="15">
        <v>1.61</v>
      </c>
      <c r="T6" s="15">
        <v>1.73</v>
      </c>
      <c r="U6" s="15">
        <v>2</v>
      </c>
      <c r="V6" s="15">
        <v>2</v>
      </c>
      <c r="W6" s="15">
        <v>2</v>
      </c>
      <c r="X6" s="17">
        <v>2</v>
      </c>
      <c r="Y6" s="65">
        <v>2.16</v>
      </c>
    </row>
    <row r="7" spans="1:25" ht="12.95" customHeight="1" x14ac:dyDescent="0.2">
      <c r="A7" s="179" t="s">
        <v>83</v>
      </c>
      <c r="B7" s="166" t="s">
        <v>84</v>
      </c>
      <c r="C7" s="23" t="s">
        <v>140</v>
      </c>
      <c r="D7" s="222" t="s">
        <v>105</v>
      </c>
      <c r="E7" s="215"/>
      <c r="F7" s="51" t="s">
        <v>24</v>
      </c>
      <c r="G7" s="4" t="s">
        <v>24</v>
      </c>
      <c r="H7" s="4" t="s">
        <v>24</v>
      </c>
      <c r="I7" s="4" t="s">
        <v>24</v>
      </c>
      <c r="J7" s="4" t="s">
        <v>24</v>
      </c>
      <c r="K7" s="4" t="s">
        <v>24</v>
      </c>
      <c r="L7" s="4" t="s">
        <v>24</v>
      </c>
      <c r="M7" s="4" t="s">
        <v>24</v>
      </c>
      <c r="N7" s="4" t="s">
        <v>24</v>
      </c>
      <c r="O7" s="4" t="s">
        <v>24</v>
      </c>
      <c r="P7" s="4" t="s">
        <v>24</v>
      </c>
      <c r="Q7" s="4" t="s">
        <v>24</v>
      </c>
      <c r="R7" s="4" t="s">
        <v>24</v>
      </c>
      <c r="S7" s="4" t="s">
        <v>24</v>
      </c>
      <c r="T7" s="4" t="s">
        <v>24</v>
      </c>
      <c r="U7" s="15">
        <v>4.6900000000000004</v>
      </c>
      <c r="V7" s="15">
        <v>4.74</v>
      </c>
      <c r="W7" s="15">
        <v>4.74</v>
      </c>
      <c r="X7" s="17">
        <v>5.07</v>
      </c>
      <c r="Y7" s="65">
        <v>5.45</v>
      </c>
    </row>
    <row r="8" spans="1:25" ht="12.95" customHeight="1" x14ac:dyDescent="0.2">
      <c r="A8" s="180"/>
      <c r="B8" s="168"/>
      <c r="C8" s="23" t="s">
        <v>141</v>
      </c>
      <c r="D8" s="223"/>
      <c r="E8" s="215"/>
      <c r="F8" s="51" t="s">
        <v>24</v>
      </c>
      <c r="G8" s="4" t="s">
        <v>24</v>
      </c>
      <c r="H8" s="4" t="s">
        <v>24</v>
      </c>
      <c r="I8" s="4" t="s">
        <v>24</v>
      </c>
      <c r="J8" s="4" t="s">
        <v>24</v>
      </c>
      <c r="K8" s="4" t="s">
        <v>24</v>
      </c>
      <c r="L8" s="4" t="s">
        <v>24</v>
      </c>
      <c r="M8" s="4" t="s">
        <v>24</v>
      </c>
      <c r="N8" s="4" t="s">
        <v>24</v>
      </c>
      <c r="O8" s="4" t="s">
        <v>24</v>
      </c>
      <c r="P8" s="4" t="s">
        <v>24</v>
      </c>
      <c r="Q8" s="4" t="s">
        <v>24</v>
      </c>
      <c r="R8" s="4" t="s">
        <v>24</v>
      </c>
      <c r="S8" s="4" t="s">
        <v>24</v>
      </c>
      <c r="T8" s="4" t="s">
        <v>24</v>
      </c>
      <c r="U8" s="15">
        <v>5</v>
      </c>
      <c r="V8" s="15">
        <v>5.59</v>
      </c>
      <c r="W8" s="15">
        <v>5.59</v>
      </c>
      <c r="X8" s="73">
        <v>5.77</v>
      </c>
      <c r="Y8" s="86">
        <v>6.48</v>
      </c>
    </row>
    <row r="9" spans="1:25" ht="12.95" customHeight="1" x14ac:dyDescent="0.2">
      <c r="A9" s="58" t="s">
        <v>219</v>
      </c>
      <c r="B9" s="55"/>
      <c r="C9" s="166" t="s">
        <v>91</v>
      </c>
      <c r="D9" s="223"/>
      <c r="E9" s="215"/>
      <c r="F9" s="81"/>
      <c r="G9" s="28"/>
      <c r="H9" s="117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56"/>
      <c r="X9" s="90"/>
      <c r="Y9" s="87"/>
    </row>
    <row r="10" spans="1:25" ht="12.95" customHeight="1" x14ac:dyDescent="0.2">
      <c r="A10" s="59" t="s">
        <v>146</v>
      </c>
      <c r="B10" s="112" t="s">
        <v>197</v>
      </c>
      <c r="C10" s="167"/>
      <c r="D10" s="223"/>
      <c r="E10" s="215"/>
      <c r="F10" s="82">
        <v>1.9</v>
      </c>
      <c r="G10" s="57">
        <v>1.9</v>
      </c>
      <c r="H10" s="79">
        <v>2.1</v>
      </c>
      <c r="I10" s="57">
        <v>2.4</v>
      </c>
      <c r="J10" s="57">
        <v>2.7</v>
      </c>
      <c r="K10" s="57">
        <v>2.9</v>
      </c>
      <c r="L10" s="57">
        <v>2.9</v>
      </c>
      <c r="M10" s="57">
        <v>3.1</v>
      </c>
      <c r="N10" s="57">
        <v>3.1</v>
      </c>
      <c r="O10" s="57">
        <v>3.92</v>
      </c>
      <c r="P10" s="57">
        <v>4</v>
      </c>
      <c r="Q10" s="57">
        <v>6.59</v>
      </c>
      <c r="R10" s="57">
        <v>6.59</v>
      </c>
      <c r="S10" s="57">
        <v>6.59</v>
      </c>
      <c r="T10" s="57">
        <v>6.89</v>
      </c>
      <c r="U10" s="57">
        <v>7.43</v>
      </c>
      <c r="V10" s="57">
        <v>7.91</v>
      </c>
      <c r="W10" s="84">
        <v>7.91</v>
      </c>
      <c r="X10" s="91">
        <v>8.59</v>
      </c>
      <c r="Y10" s="54" t="s">
        <v>24</v>
      </c>
    </row>
    <row r="11" spans="1:25" ht="12.95" customHeight="1" x14ac:dyDescent="0.2">
      <c r="A11" s="60" t="s">
        <v>147</v>
      </c>
      <c r="B11" s="4" t="s">
        <v>198</v>
      </c>
      <c r="C11" s="168"/>
      <c r="D11" s="223"/>
      <c r="E11" s="215"/>
      <c r="F11" s="51" t="s">
        <v>24</v>
      </c>
      <c r="G11" s="4" t="s">
        <v>24</v>
      </c>
      <c r="H11" s="4" t="s">
        <v>24</v>
      </c>
      <c r="I11" s="4" t="s">
        <v>24</v>
      </c>
      <c r="J11" s="15">
        <v>2.83</v>
      </c>
      <c r="K11" s="15">
        <v>2.9</v>
      </c>
      <c r="L11" s="15">
        <v>2.9</v>
      </c>
      <c r="M11" s="15">
        <v>3.1</v>
      </c>
      <c r="N11" s="15">
        <v>3.1</v>
      </c>
      <c r="O11" s="15">
        <v>3.92</v>
      </c>
      <c r="P11" s="15">
        <v>4</v>
      </c>
      <c r="Q11" s="4" t="s">
        <v>24</v>
      </c>
      <c r="R11" s="4" t="s">
        <v>24</v>
      </c>
      <c r="S11" s="4" t="s">
        <v>24</v>
      </c>
      <c r="T11" s="4" t="s">
        <v>24</v>
      </c>
      <c r="U11" s="4" t="s">
        <v>24</v>
      </c>
      <c r="V11" s="4" t="s">
        <v>24</v>
      </c>
      <c r="W11" s="4" t="s">
        <v>24</v>
      </c>
      <c r="X11" s="2" t="s">
        <v>24</v>
      </c>
      <c r="Y11" s="88" t="s">
        <v>24</v>
      </c>
    </row>
    <row r="12" spans="1:25" ht="12.95" customHeight="1" x14ac:dyDescent="0.2">
      <c r="A12" s="52" t="s">
        <v>220</v>
      </c>
      <c r="B12" s="7" t="s">
        <v>76</v>
      </c>
      <c r="C12" s="23" t="s">
        <v>195</v>
      </c>
      <c r="D12" s="223"/>
      <c r="E12" s="215"/>
      <c r="F12" s="67">
        <v>0.5</v>
      </c>
      <c r="G12" s="15">
        <v>0.55000000000000004</v>
      </c>
      <c r="H12" s="15">
        <v>0.65</v>
      </c>
      <c r="I12" s="15">
        <v>0.65</v>
      </c>
      <c r="J12" s="15">
        <v>0.65</v>
      </c>
      <c r="K12" s="15">
        <v>0.9</v>
      </c>
      <c r="L12" s="15">
        <v>0.92</v>
      </c>
      <c r="M12" s="15">
        <v>1</v>
      </c>
      <c r="N12" s="15">
        <v>1</v>
      </c>
      <c r="O12" s="15">
        <v>1.2</v>
      </c>
      <c r="P12" s="15">
        <v>1.2</v>
      </c>
      <c r="Q12" s="15">
        <v>1.2</v>
      </c>
      <c r="R12" s="15">
        <v>1.2</v>
      </c>
      <c r="S12" s="15">
        <v>1.35</v>
      </c>
      <c r="T12" s="15">
        <v>1.38</v>
      </c>
      <c r="U12" s="15">
        <v>1.56</v>
      </c>
      <c r="V12" s="15">
        <v>1.7</v>
      </c>
      <c r="W12" s="15">
        <v>1.7</v>
      </c>
      <c r="X12" s="18">
        <v>1.79</v>
      </c>
      <c r="Y12" s="89">
        <v>2.4500000000000002</v>
      </c>
    </row>
    <row r="13" spans="1:25" ht="12.95" customHeight="1" x14ac:dyDescent="0.2">
      <c r="A13" s="114" t="s">
        <v>229</v>
      </c>
      <c r="B13" s="4" t="s">
        <v>24</v>
      </c>
      <c r="C13" s="120" t="s">
        <v>55</v>
      </c>
      <c r="D13" s="223"/>
      <c r="E13" s="216"/>
      <c r="F13" s="51" t="s">
        <v>24</v>
      </c>
      <c r="G13" s="4" t="s">
        <v>24</v>
      </c>
      <c r="H13" s="4" t="s">
        <v>24</v>
      </c>
      <c r="I13" s="4" t="s">
        <v>24</v>
      </c>
      <c r="J13" s="4" t="s">
        <v>24</v>
      </c>
      <c r="K13" s="4" t="s">
        <v>24</v>
      </c>
      <c r="L13" s="4" t="s">
        <v>24</v>
      </c>
      <c r="M13" s="4" t="s">
        <v>24</v>
      </c>
      <c r="N13" s="4" t="s">
        <v>24</v>
      </c>
      <c r="O13" s="4" t="s">
        <v>24</v>
      </c>
      <c r="P13" s="15">
        <v>2.4900000000000002</v>
      </c>
      <c r="Q13" s="15">
        <v>2.4900000000000002</v>
      </c>
      <c r="R13" s="4" t="s">
        <v>24</v>
      </c>
      <c r="S13" s="4" t="s">
        <v>24</v>
      </c>
      <c r="T13" s="4" t="s">
        <v>24</v>
      </c>
      <c r="U13" s="4" t="s">
        <v>24</v>
      </c>
      <c r="V13" s="4" t="s">
        <v>24</v>
      </c>
      <c r="W13" s="4" t="s">
        <v>24</v>
      </c>
      <c r="X13" s="2" t="s">
        <v>24</v>
      </c>
      <c r="Y13" s="88" t="s">
        <v>24</v>
      </c>
    </row>
    <row r="14" spans="1:25" ht="12.95" customHeight="1" x14ac:dyDescent="0.2">
      <c r="A14" s="179" t="s">
        <v>211</v>
      </c>
      <c r="B14" s="7" t="s">
        <v>212</v>
      </c>
      <c r="C14" s="220" t="s">
        <v>55</v>
      </c>
      <c r="D14" s="223"/>
      <c r="E14" s="22" t="s">
        <v>214</v>
      </c>
      <c r="F14" s="51" t="s">
        <v>24</v>
      </c>
      <c r="G14" s="4" t="s">
        <v>24</v>
      </c>
      <c r="H14" s="4" t="s">
        <v>24</v>
      </c>
      <c r="I14" s="14">
        <v>25</v>
      </c>
      <c r="J14" s="4" t="s">
        <v>24</v>
      </c>
      <c r="K14" s="14">
        <v>25</v>
      </c>
      <c r="L14" s="15">
        <v>36</v>
      </c>
      <c r="M14" s="15">
        <v>40</v>
      </c>
      <c r="N14" s="15">
        <v>40</v>
      </c>
      <c r="O14" s="4" t="s">
        <v>24</v>
      </c>
      <c r="P14" s="4" t="s">
        <v>24</v>
      </c>
      <c r="Q14" s="4" t="s">
        <v>24</v>
      </c>
      <c r="R14" s="4" t="s">
        <v>24</v>
      </c>
      <c r="S14" s="4" t="s">
        <v>24</v>
      </c>
      <c r="T14" s="4" t="s">
        <v>24</v>
      </c>
      <c r="U14" s="4" t="s">
        <v>24</v>
      </c>
      <c r="V14" s="4" t="s">
        <v>24</v>
      </c>
      <c r="W14" s="4" t="s">
        <v>24</v>
      </c>
      <c r="X14" s="2" t="s">
        <v>24</v>
      </c>
      <c r="Y14" s="88" t="s">
        <v>24</v>
      </c>
    </row>
    <row r="15" spans="1:25" ht="12.95" customHeight="1" x14ac:dyDescent="0.2">
      <c r="A15" s="180"/>
      <c r="B15" s="7" t="s">
        <v>213</v>
      </c>
      <c r="C15" s="221"/>
      <c r="D15" s="224"/>
      <c r="E15" s="213" t="s">
        <v>173</v>
      </c>
      <c r="F15" s="4" t="s">
        <v>24</v>
      </c>
      <c r="G15" s="4" t="s">
        <v>24</v>
      </c>
      <c r="H15" s="4" t="s">
        <v>24</v>
      </c>
      <c r="I15" s="4" t="s">
        <v>24</v>
      </c>
      <c r="J15" s="14">
        <v>1.3</v>
      </c>
      <c r="K15" s="14">
        <v>1.3</v>
      </c>
      <c r="L15" s="15">
        <v>1.9</v>
      </c>
      <c r="M15" s="15">
        <v>1.9</v>
      </c>
      <c r="N15" s="15">
        <v>1.9</v>
      </c>
      <c r="O15" s="4" t="s">
        <v>24</v>
      </c>
      <c r="P15" s="4" t="s">
        <v>24</v>
      </c>
      <c r="Q15" s="15">
        <v>2.4900000000000002</v>
      </c>
      <c r="R15" s="4" t="s">
        <v>24</v>
      </c>
      <c r="S15" s="4" t="s">
        <v>24</v>
      </c>
      <c r="T15" s="4" t="s">
        <v>24</v>
      </c>
      <c r="U15" s="4" t="s">
        <v>24</v>
      </c>
      <c r="V15" s="4" t="s">
        <v>24</v>
      </c>
      <c r="W15" s="4" t="s">
        <v>24</v>
      </c>
      <c r="X15" s="2" t="s">
        <v>24</v>
      </c>
      <c r="Y15" s="88" t="s">
        <v>24</v>
      </c>
    </row>
    <row r="16" spans="1:25" ht="12.95" customHeight="1" x14ac:dyDescent="0.2">
      <c r="A16" s="52" t="s">
        <v>221</v>
      </c>
      <c r="B16" s="7"/>
      <c r="C16" s="23" t="s">
        <v>86</v>
      </c>
      <c r="D16" s="224"/>
      <c r="E16" s="212"/>
      <c r="F16" s="4" t="s">
        <v>24</v>
      </c>
      <c r="G16" s="4" t="s">
        <v>24</v>
      </c>
      <c r="H16" s="4" t="s">
        <v>24</v>
      </c>
      <c r="I16" s="4" t="s">
        <v>24</v>
      </c>
      <c r="J16" s="4" t="s">
        <v>24</v>
      </c>
      <c r="K16" s="15">
        <v>3.8</v>
      </c>
      <c r="L16" s="15">
        <v>3.8</v>
      </c>
      <c r="M16" s="15">
        <v>3.8</v>
      </c>
      <c r="N16" s="15">
        <v>3.8</v>
      </c>
      <c r="O16" s="15">
        <v>4.3099999999999996</v>
      </c>
      <c r="P16" s="15">
        <v>4.97</v>
      </c>
      <c r="Q16" s="15">
        <v>5.56</v>
      </c>
      <c r="R16" s="15">
        <v>5.56</v>
      </c>
      <c r="S16" s="15">
        <v>5.56</v>
      </c>
      <c r="T16" s="15">
        <v>7.12</v>
      </c>
      <c r="U16" s="15">
        <v>7.7</v>
      </c>
      <c r="V16" s="15">
        <v>8.66</v>
      </c>
      <c r="W16" s="15">
        <v>8.66</v>
      </c>
      <c r="X16" s="17">
        <v>9.1300000000000008</v>
      </c>
      <c r="Y16" s="92">
        <v>10.23</v>
      </c>
    </row>
    <row r="17" spans="1:25" ht="12.95" customHeight="1" x14ac:dyDescent="0.2">
      <c r="A17" s="179" t="s">
        <v>222</v>
      </c>
      <c r="B17" s="175" t="s">
        <v>97</v>
      </c>
      <c r="C17" s="23" t="s">
        <v>199</v>
      </c>
      <c r="D17" s="224"/>
      <c r="E17" s="212"/>
      <c r="F17" s="15">
        <v>4.3600000000000003</v>
      </c>
      <c r="G17" s="15">
        <v>4.3600000000000003</v>
      </c>
      <c r="H17" s="15">
        <v>4.3600000000000003</v>
      </c>
      <c r="I17" s="15">
        <v>4</v>
      </c>
      <c r="J17" s="15">
        <v>4.2699999999999996</v>
      </c>
      <c r="K17" s="15">
        <v>5</v>
      </c>
      <c r="L17" s="15">
        <v>5</v>
      </c>
      <c r="M17" s="15">
        <v>5.65</v>
      </c>
      <c r="N17" s="15">
        <v>5.65</v>
      </c>
      <c r="O17" s="15">
        <v>5.86</v>
      </c>
      <c r="P17" s="15">
        <v>7.52</v>
      </c>
      <c r="Q17" s="15">
        <v>8.92</v>
      </c>
      <c r="R17" s="15">
        <v>8.92</v>
      </c>
      <c r="S17" s="15">
        <v>10</v>
      </c>
      <c r="T17" s="15">
        <v>12.3</v>
      </c>
      <c r="U17" s="15">
        <v>12.3</v>
      </c>
      <c r="V17" s="15">
        <v>12.3</v>
      </c>
      <c r="W17" s="15">
        <v>12.3</v>
      </c>
      <c r="X17" s="17">
        <v>12.48</v>
      </c>
      <c r="Y17" s="53">
        <v>17.5</v>
      </c>
    </row>
    <row r="18" spans="1:25" ht="12.95" customHeight="1" x14ac:dyDescent="0.2">
      <c r="A18" s="180"/>
      <c r="B18" s="176"/>
      <c r="C18" s="23" t="s">
        <v>91</v>
      </c>
      <c r="D18" s="224"/>
      <c r="E18" s="204"/>
      <c r="F18" s="15">
        <v>4.3600000000000003</v>
      </c>
      <c r="G18" s="15">
        <v>4.3600000000000003</v>
      </c>
      <c r="H18" s="15">
        <v>4.3600000000000003</v>
      </c>
      <c r="I18" s="15">
        <v>4</v>
      </c>
      <c r="J18" s="15">
        <v>4.2699999999999996</v>
      </c>
      <c r="K18" s="15">
        <v>5</v>
      </c>
      <c r="L18" s="15">
        <v>5</v>
      </c>
      <c r="M18" s="15">
        <v>5.65</v>
      </c>
      <c r="N18" s="15">
        <v>5.65</v>
      </c>
      <c r="O18" s="15">
        <v>5.86</v>
      </c>
      <c r="P18" s="15">
        <v>7.52</v>
      </c>
      <c r="Q18" s="15">
        <v>8.92</v>
      </c>
      <c r="R18" s="15">
        <v>8.92</v>
      </c>
      <c r="S18" s="15">
        <v>10</v>
      </c>
      <c r="T18" s="15">
        <v>12.3</v>
      </c>
      <c r="U18" s="15">
        <v>7.58</v>
      </c>
      <c r="V18" s="15">
        <v>7.58</v>
      </c>
      <c r="W18" s="15">
        <v>7.58</v>
      </c>
      <c r="X18" s="17">
        <v>7.9</v>
      </c>
      <c r="Y18" s="53">
        <v>10.64</v>
      </c>
    </row>
    <row r="19" spans="1:25" ht="12.95" customHeight="1" x14ac:dyDescent="0.2">
      <c r="A19" s="52" t="s">
        <v>225</v>
      </c>
      <c r="B19" s="4" t="s">
        <v>24</v>
      </c>
      <c r="C19" s="23" t="s">
        <v>27</v>
      </c>
      <c r="D19" s="224"/>
      <c r="E19" s="4" t="s">
        <v>87</v>
      </c>
      <c r="F19" s="4" t="s">
        <v>24</v>
      </c>
      <c r="G19" s="4" t="s">
        <v>24</v>
      </c>
      <c r="H19" s="4" t="s">
        <v>24</v>
      </c>
      <c r="I19" s="4" t="s">
        <v>24</v>
      </c>
      <c r="J19" s="4" t="s">
        <v>24</v>
      </c>
      <c r="K19" s="4" t="s">
        <v>24</v>
      </c>
      <c r="L19" s="4" t="s">
        <v>24</v>
      </c>
      <c r="M19" s="4" t="s">
        <v>24</v>
      </c>
      <c r="N19" s="4" t="s">
        <v>24</v>
      </c>
      <c r="O19" s="4" t="s">
        <v>24</v>
      </c>
      <c r="P19" s="4" t="s">
        <v>24</v>
      </c>
      <c r="Q19" s="4" t="s">
        <v>24</v>
      </c>
      <c r="R19" s="4" t="s">
        <v>24</v>
      </c>
      <c r="S19" s="14">
        <v>10.1</v>
      </c>
      <c r="T19" s="14">
        <v>10.1</v>
      </c>
      <c r="U19" s="14">
        <v>10.1</v>
      </c>
      <c r="V19" s="15">
        <v>11.45</v>
      </c>
      <c r="W19" s="15">
        <v>11.45</v>
      </c>
      <c r="X19" s="17">
        <v>12.28</v>
      </c>
      <c r="Y19" s="65">
        <v>12.28</v>
      </c>
    </row>
    <row r="20" spans="1:25" ht="12.95" customHeight="1" x14ac:dyDescent="0.2">
      <c r="A20" s="179" t="s">
        <v>88</v>
      </c>
      <c r="B20" s="166" t="s">
        <v>89</v>
      </c>
      <c r="C20" s="23" t="s">
        <v>142</v>
      </c>
      <c r="D20" s="224"/>
      <c r="E20" s="166" t="s">
        <v>90</v>
      </c>
      <c r="F20" s="4" t="s">
        <v>24</v>
      </c>
      <c r="G20" s="4" t="s">
        <v>24</v>
      </c>
      <c r="H20" s="4" t="s">
        <v>24</v>
      </c>
      <c r="I20" s="4" t="s">
        <v>24</v>
      </c>
      <c r="J20" s="4" t="s">
        <v>24</v>
      </c>
      <c r="K20" s="15">
        <v>0.38</v>
      </c>
      <c r="L20" s="15">
        <v>0.38</v>
      </c>
      <c r="M20" s="15">
        <v>0.38</v>
      </c>
      <c r="N20" s="15">
        <v>0.38</v>
      </c>
      <c r="O20" s="15">
        <v>0.4</v>
      </c>
      <c r="P20" s="15">
        <v>0.47</v>
      </c>
      <c r="Q20" s="15">
        <v>0.54</v>
      </c>
      <c r="R20" s="15">
        <v>0.54</v>
      </c>
      <c r="S20" s="15">
        <v>0.57999999999999996</v>
      </c>
      <c r="T20" s="15">
        <v>0.61</v>
      </c>
      <c r="U20" s="15">
        <v>0.67</v>
      </c>
      <c r="V20" s="15">
        <v>0.71</v>
      </c>
      <c r="W20" s="15">
        <v>0.76</v>
      </c>
      <c r="X20" s="17">
        <v>0.82</v>
      </c>
      <c r="Y20" s="65">
        <v>0.85</v>
      </c>
    </row>
    <row r="21" spans="1:25" ht="12.95" customHeight="1" x14ac:dyDescent="0.2">
      <c r="A21" s="217"/>
      <c r="B21" s="167"/>
      <c r="C21" s="23" t="s">
        <v>126</v>
      </c>
      <c r="D21" s="224"/>
      <c r="E21" s="167"/>
      <c r="F21" s="4" t="s">
        <v>24</v>
      </c>
      <c r="G21" s="4" t="s">
        <v>24</v>
      </c>
      <c r="H21" s="4" t="s">
        <v>24</v>
      </c>
      <c r="I21" s="4" t="s">
        <v>24</v>
      </c>
      <c r="J21" s="15">
        <v>0.3</v>
      </c>
      <c r="K21" s="15">
        <v>0.36</v>
      </c>
      <c r="L21" s="15">
        <v>0.36</v>
      </c>
      <c r="M21" s="15">
        <v>0.36</v>
      </c>
      <c r="N21" s="15">
        <v>0.36</v>
      </c>
      <c r="O21" s="15">
        <v>0.38</v>
      </c>
      <c r="P21" s="15">
        <v>0.45</v>
      </c>
      <c r="Q21" s="15">
        <v>0.52</v>
      </c>
      <c r="R21" s="15">
        <v>0.52</v>
      </c>
      <c r="S21" s="15">
        <v>0.56000000000000005</v>
      </c>
      <c r="T21" s="15">
        <v>0.59</v>
      </c>
      <c r="U21" s="15">
        <v>0.65</v>
      </c>
      <c r="V21" s="15">
        <v>0.69</v>
      </c>
      <c r="W21" s="15">
        <v>0.74</v>
      </c>
      <c r="X21" s="17">
        <v>0.8</v>
      </c>
      <c r="Y21" s="65">
        <v>0.83</v>
      </c>
    </row>
    <row r="22" spans="1:25" ht="12.95" customHeight="1" x14ac:dyDescent="0.2">
      <c r="A22" s="217"/>
      <c r="B22" s="167"/>
      <c r="C22" s="23" t="s">
        <v>34</v>
      </c>
      <c r="D22" s="224"/>
      <c r="E22" s="167"/>
      <c r="F22" s="4" t="s">
        <v>24</v>
      </c>
      <c r="G22" s="4" t="s">
        <v>24</v>
      </c>
      <c r="H22" s="4" t="s">
        <v>24</v>
      </c>
      <c r="I22" s="4" t="s">
        <v>24</v>
      </c>
      <c r="J22" s="15">
        <v>0.27</v>
      </c>
      <c r="K22" s="15">
        <v>0.33</v>
      </c>
      <c r="L22" s="15">
        <v>0.33</v>
      </c>
      <c r="M22" s="15">
        <v>0.33</v>
      </c>
      <c r="N22" s="15">
        <v>0.33</v>
      </c>
      <c r="O22" s="15">
        <v>0.35</v>
      </c>
      <c r="P22" s="15">
        <v>0.41</v>
      </c>
      <c r="Q22" s="15">
        <v>0.47</v>
      </c>
      <c r="R22" s="15">
        <v>0.47</v>
      </c>
      <c r="S22" s="15">
        <v>0.51</v>
      </c>
      <c r="T22" s="15">
        <v>0.54</v>
      </c>
      <c r="U22" s="15">
        <v>0.6</v>
      </c>
      <c r="V22" s="15">
        <v>0.63</v>
      </c>
      <c r="W22" s="15">
        <v>0.68</v>
      </c>
      <c r="X22" s="17">
        <v>0.73</v>
      </c>
      <c r="Y22" s="65">
        <v>0.76</v>
      </c>
    </row>
    <row r="23" spans="1:25" ht="12.95" customHeight="1" x14ac:dyDescent="0.2">
      <c r="A23" s="217"/>
      <c r="B23" s="167"/>
      <c r="C23" s="23" t="s">
        <v>91</v>
      </c>
      <c r="D23" s="224"/>
      <c r="E23" s="167"/>
      <c r="F23" s="4" t="s">
        <v>24</v>
      </c>
      <c r="G23" s="4" t="s">
        <v>24</v>
      </c>
      <c r="H23" s="4" t="s">
        <v>24</v>
      </c>
      <c r="I23" s="4" t="s">
        <v>24</v>
      </c>
      <c r="J23" s="15">
        <v>0.32</v>
      </c>
      <c r="K23" s="15">
        <v>0.38</v>
      </c>
      <c r="L23" s="15">
        <v>0.38</v>
      </c>
      <c r="M23" s="15">
        <v>0.38</v>
      </c>
      <c r="N23" s="15">
        <v>0.38</v>
      </c>
      <c r="O23" s="15">
        <v>0.4</v>
      </c>
      <c r="P23" s="15">
        <v>0.47</v>
      </c>
      <c r="Q23" s="15">
        <v>0.54</v>
      </c>
      <c r="R23" s="15">
        <v>0.54</v>
      </c>
      <c r="S23" s="15">
        <v>0.57999999999999996</v>
      </c>
      <c r="T23" s="15">
        <v>0.62</v>
      </c>
      <c r="U23" s="15">
        <v>0.69</v>
      </c>
      <c r="V23" s="15">
        <v>0.73</v>
      </c>
      <c r="W23" s="15">
        <v>0.78</v>
      </c>
      <c r="X23" s="17">
        <v>0.84</v>
      </c>
      <c r="Y23" s="65">
        <v>0.87</v>
      </c>
    </row>
    <row r="24" spans="1:25" ht="12.95" customHeight="1" x14ac:dyDescent="0.2">
      <c r="A24" s="217"/>
      <c r="B24" s="167"/>
      <c r="C24" s="23" t="s">
        <v>92</v>
      </c>
      <c r="D24" s="224"/>
      <c r="E24" s="167"/>
      <c r="F24" s="4" t="s">
        <v>24</v>
      </c>
      <c r="G24" s="4" t="s">
        <v>24</v>
      </c>
      <c r="H24" s="4" t="s">
        <v>24</v>
      </c>
      <c r="I24" s="4" t="s">
        <v>24</v>
      </c>
      <c r="J24" s="15">
        <v>0.32</v>
      </c>
      <c r="K24" s="4" t="s">
        <v>24</v>
      </c>
      <c r="L24" s="4" t="s">
        <v>24</v>
      </c>
      <c r="M24" s="4" t="s">
        <v>24</v>
      </c>
      <c r="N24" s="4" t="s">
        <v>24</v>
      </c>
      <c r="O24" s="4" t="s">
        <v>24</v>
      </c>
      <c r="P24" s="4" t="s">
        <v>24</v>
      </c>
      <c r="Q24" s="4" t="s">
        <v>24</v>
      </c>
      <c r="R24" s="4" t="s">
        <v>24</v>
      </c>
      <c r="S24" s="4" t="s">
        <v>24</v>
      </c>
      <c r="T24" s="4" t="s">
        <v>24</v>
      </c>
      <c r="U24" s="4" t="s">
        <v>24</v>
      </c>
      <c r="V24" s="4" t="s">
        <v>24</v>
      </c>
      <c r="W24" s="4" t="s">
        <v>24</v>
      </c>
      <c r="X24" s="2" t="s">
        <v>24</v>
      </c>
      <c r="Y24" s="2" t="s">
        <v>24</v>
      </c>
    </row>
    <row r="25" spans="1:25" ht="12.95" customHeight="1" x14ac:dyDescent="0.2">
      <c r="A25" s="217"/>
      <c r="B25" s="167"/>
      <c r="C25" s="23" t="s">
        <v>93</v>
      </c>
      <c r="D25" s="224"/>
      <c r="E25" s="167"/>
      <c r="F25" s="4" t="s">
        <v>24</v>
      </c>
      <c r="G25" s="4" t="s">
        <v>24</v>
      </c>
      <c r="H25" s="4" t="s">
        <v>24</v>
      </c>
      <c r="I25" s="4" t="s">
        <v>24</v>
      </c>
      <c r="J25" s="15">
        <v>0.32</v>
      </c>
      <c r="K25" s="4" t="s">
        <v>24</v>
      </c>
      <c r="L25" s="4" t="s">
        <v>24</v>
      </c>
      <c r="M25" s="4" t="s">
        <v>24</v>
      </c>
      <c r="N25" s="4" t="s">
        <v>24</v>
      </c>
      <c r="O25" s="4" t="s">
        <v>24</v>
      </c>
      <c r="P25" s="4" t="s">
        <v>24</v>
      </c>
      <c r="Q25" s="4" t="s">
        <v>24</v>
      </c>
      <c r="R25" s="4" t="s">
        <v>24</v>
      </c>
      <c r="S25" s="4" t="s">
        <v>24</v>
      </c>
      <c r="T25" s="4" t="s">
        <v>24</v>
      </c>
      <c r="U25" s="4" t="s">
        <v>24</v>
      </c>
      <c r="V25" s="4" t="s">
        <v>24</v>
      </c>
      <c r="W25" s="4" t="s">
        <v>24</v>
      </c>
      <c r="X25" s="2" t="s">
        <v>24</v>
      </c>
      <c r="Y25" s="2" t="s">
        <v>24</v>
      </c>
    </row>
    <row r="26" spans="1:25" ht="12.95" customHeight="1" x14ac:dyDescent="0.2">
      <c r="A26" s="180"/>
      <c r="B26" s="168"/>
      <c r="C26" s="23" t="s">
        <v>94</v>
      </c>
      <c r="D26" s="224"/>
      <c r="E26" s="168"/>
      <c r="F26" s="4" t="s">
        <v>24</v>
      </c>
      <c r="G26" s="4" t="s">
        <v>24</v>
      </c>
      <c r="H26" s="4" t="s">
        <v>24</v>
      </c>
      <c r="I26" s="4" t="s">
        <v>24</v>
      </c>
      <c r="J26" s="15">
        <v>0.3</v>
      </c>
      <c r="K26" s="4" t="s">
        <v>24</v>
      </c>
      <c r="L26" s="4" t="s">
        <v>24</v>
      </c>
      <c r="M26" s="4" t="s">
        <v>24</v>
      </c>
      <c r="N26" s="4" t="s">
        <v>24</v>
      </c>
      <c r="O26" s="4" t="s">
        <v>24</v>
      </c>
      <c r="P26" s="4" t="s">
        <v>24</v>
      </c>
      <c r="Q26" s="4" t="s">
        <v>24</v>
      </c>
      <c r="R26" s="4" t="s">
        <v>24</v>
      </c>
      <c r="S26" s="4" t="s">
        <v>24</v>
      </c>
      <c r="T26" s="4" t="s">
        <v>24</v>
      </c>
      <c r="U26" s="4" t="s">
        <v>24</v>
      </c>
      <c r="V26" s="4" t="s">
        <v>24</v>
      </c>
      <c r="W26" s="4" t="s">
        <v>24</v>
      </c>
      <c r="X26" s="2" t="s">
        <v>24</v>
      </c>
      <c r="Y26" s="122" t="s">
        <v>24</v>
      </c>
    </row>
    <row r="27" spans="1:25" ht="12.95" customHeight="1" x14ac:dyDescent="0.2">
      <c r="A27" s="179" t="s">
        <v>223</v>
      </c>
      <c r="B27" s="166" t="s">
        <v>76</v>
      </c>
      <c r="C27" s="23" t="s">
        <v>195</v>
      </c>
      <c r="D27" s="224"/>
      <c r="E27" s="166" t="s">
        <v>33</v>
      </c>
      <c r="F27" s="15">
        <v>14</v>
      </c>
      <c r="G27" s="15">
        <v>14</v>
      </c>
      <c r="H27" s="15">
        <v>16.5</v>
      </c>
      <c r="I27" s="15">
        <v>17.8</v>
      </c>
      <c r="J27" s="4" t="s">
        <v>24</v>
      </c>
      <c r="K27" s="4" t="s">
        <v>24</v>
      </c>
      <c r="L27" s="4" t="s">
        <v>24</v>
      </c>
      <c r="M27" s="4" t="s">
        <v>24</v>
      </c>
      <c r="N27" s="4" t="s">
        <v>24</v>
      </c>
      <c r="O27" s="4" t="s">
        <v>24</v>
      </c>
      <c r="P27" s="4" t="s">
        <v>24</v>
      </c>
      <c r="Q27" s="4" t="s">
        <v>24</v>
      </c>
      <c r="R27" s="4" t="s">
        <v>24</v>
      </c>
      <c r="S27" s="4" t="s">
        <v>24</v>
      </c>
      <c r="T27" s="4" t="s">
        <v>24</v>
      </c>
      <c r="U27" s="4" t="s">
        <v>24</v>
      </c>
      <c r="V27" s="4" t="s">
        <v>24</v>
      </c>
      <c r="W27" s="4" t="s">
        <v>24</v>
      </c>
      <c r="X27" s="2" t="s">
        <v>24</v>
      </c>
      <c r="Y27" s="54" t="s">
        <v>24</v>
      </c>
    </row>
    <row r="28" spans="1:25" ht="12.95" customHeight="1" x14ac:dyDescent="0.2">
      <c r="A28" s="217"/>
      <c r="B28" s="167"/>
      <c r="C28" s="23" t="s">
        <v>200</v>
      </c>
      <c r="D28" s="224"/>
      <c r="E28" s="167"/>
      <c r="F28" s="4" t="s">
        <v>24</v>
      </c>
      <c r="G28" s="4" t="s">
        <v>24</v>
      </c>
      <c r="H28" s="4" t="s">
        <v>24</v>
      </c>
      <c r="I28" s="4" t="s">
        <v>24</v>
      </c>
      <c r="J28" s="15">
        <v>21.93</v>
      </c>
      <c r="K28" s="15">
        <v>30.3</v>
      </c>
      <c r="L28" s="15">
        <v>30.3</v>
      </c>
      <c r="M28" s="15">
        <v>33.56</v>
      </c>
      <c r="N28" s="15">
        <v>33.56</v>
      </c>
      <c r="O28" s="15">
        <v>33.56</v>
      </c>
      <c r="P28" s="15">
        <v>38.590000000000003</v>
      </c>
      <c r="Q28" s="15">
        <v>40.65</v>
      </c>
      <c r="R28" s="15">
        <v>40.65</v>
      </c>
      <c r="S28" s="15">
        <v>46.54</v>
      </c>
      <c r="T28" s="15">
        <v>55.8</v>
      </c>
      <c r="U28" s="15">
        <v>55.8</v>
      </c>
      <c r="V28" s="15">
        <v>63.47</v>
      </c>
      <c r="W28" s="15">
        <v>63.47</v>
      </c>
      <c r="X28" s="17">
        <v>67.900000000000006</v>
      </c>
      <c r="Y28" s="3">
        <v>74.430000000000007</v>
      </c>
    </row>
    <row r="29" spans="1:25" ht="12.95" customHeight="1" x14ac:dyDescent="0.2">
      <c r="A29" s="52" t="s">
        <v>95</v>
      </c>
      <c r="B29" s="4" t="s">
        <v>201</v>
      </c>
      <c r="C29" s="23" t="s">
        <v>96</v>
      </c>
      <c r="D29" s="225"/>
      <c r="E29" s="166" t="s">
        <v>56</v>
      </c>
      <c r="F29" s="15">
        <v>0.34</v>
      </c>
      <c r="G29" s="15">
        <v>0.38</v>
      </c>
      <c r="H29" s="15">
        <v>0.38</v>
      </c>
      <c r="I29" s="15">
        <v>0.42</v>
      </c>
      <c r="J29" s="15">
        <v>0.42</v>
      </c>
      <c r="K29" s="15">
        <v>0.78</v>
      </c>
      <c r="L29" s="15">
        <v>0.85</v>
      </c>
      <c r="M29" s="15">
        <v>0.96</v>
      </c>
      <c r="N29" s="15">
        <v>0.99</v>
      </c>
      <c r="O29" s="15">
        <v>0.99</v>
      </c>
      <c r="P29" s="15">
        <v>0.99</v>
      </c>
      <c r="Q29" s="15">
        <v>1.04</v>
      </c>
      <c r="R29" s="15">
        <v>1.04</v>
      </c>
      <c r="S29" s="15">
        <v>1.04</v>
      </c>
      <c r="T29" s="15">
        <v>1.24</v>
      </c>
      <c r="U29" s="15">
        <v>1.41</v>
      </c>
      <c r="V29" s="15">
        <v>1.64</v>
      </c>
      <c r="W29" s="15">
        <v>1.64</v>
      </c>
      <c r="X29" s="17">
        <v>1.73</v>
      </c>
      <c r="Y29" s="93">
        <v>2.04</v>
      </c>
    </row>
    <row r="30" spans="1:25" ht="12.95" customHeight="1" x14ac:dyDescent="0.2">
      <c r="A30" s="179" t="s">
        <v>230</v>
      </c>
      <c r="B30" s="166" t="s">
        <v>202</v>
      </c>
      <c r="C30" s="23" t="s">
        <v>142</v>
      </c>
      <c r="D30" s="166" t="s">
        <v>204</v>
      </c>
      <c r="E30" s="167"/>
      <c r="F30" s="4" t="s">
        <v>24</v>
      </c>
      <c r="G30" s="4" t="s">
        <v>24</v>
      </c>
      <c r="H30" s="4" t="s">
        <v>24</v>
      </c>
      <c r="I30" s="4" t="s">
        <v>24</v>
      </c>
      <c r="J30" s="4" t="s">
        <v>24</v>
      </c>
      <c r="K30" s="4" t="s">
        <v>24</v>
      </c>
      <c r="L30" s="4" t="s">
        <v>24</v>
      </c>
      <c r="M30" s="4" t="s">
        <v>24</v>
      </c>
      <c r="N30" s="4" t="s">
        <v>24</v>
      </c>
      <c r="O30" s="4" t="s">
        <v>24</v>
      </c>
      <c r="P30" s="4" t="s">
        <v>24</v>
      </c>
      <c r="Q30" s="4" t="s">
        <v>24</v>
      </c>
      <c r="R30" s="4" t="s">
        <v>24</v>
      </c>
      <c r="S30" s="62">
        <v>2.2999999999999998</v>
      </c>
      <c r="T30" s="4" t="s">
        <v>24</v>
      </c>
      <c r="U30" s="4" t="s">
        <v>24</v>
      </c>
      <c r="V30" s="4" t="s">
        <v>24</v>
      </c>
      <c r="W30" s="4" t="s">
        <v>24</v>
      </c>
      <c r="X30" s="2" t="s">
        <v>24</v>
      </c>
      <c r="Y30" s="54" t="s">
        <v>24</v>
      </c>
    </row>
    <row r="31" spans="1:25" ht="12.95" customHeight="1" x14ac:dyDescent="0.2">
      <c r="A31" s="180"/>
      <c r="B31" s="168"/>
      <c r="C31" s="23" t="s">
        <v>203</v>
      </c>
      <c r="D31" s="168"/>
      <c r="E31" s="168"/>
      <c r="F31" s="4" t="s">
        <v>24</v>
      </c>
      <c r="G31" s="4" t="s">
        <v>24</v>
      </c>
      <c r="H31" s="4" t="s">
        <v>24</v>
      </c>
      <c r="I31" s="4" t="s">
        <v>24</v>
      </c>
      <c r="J31" s="4" t="s">
        <v>24</v>
      </c>
      <c r="K31" s="4" t="s">
        <v>24</v>
      </c>
      <c r="L31" s="4" t="s">
        <v>24</v>
      </c>
      <c r="M31" s="4" t="s">
        <v>24</v>
      </c>
      <c r="N31" s="4" t="s">
        <v>24</v>
      </c>
      <c r="O31" s="4" t="s">
        <v>24</v>
      </c>
      <c r="P31" s="4" t="s">
        <v>24</v>
      </c>
      <c r="Q31" s="4" t="s">
        <v>24</v>
      </c>
      <c r="R31" s="4" t="s">
        <v>24</v>
      </c>
      <c r="S31" s="62">
        <v>2.15</v>
      </c>
      <c r="T31" s="4" t="s">
        <v>24</v>
      </c>
      <c r="U31" s="4" t="s">
        <v>24</v>
      </c>
      <c r="V31" s="4" t="s">
        <v>24</v>
      </c>
      <c r="W31" s="4" t="s">
        <v>24</v>
      </c>
      <c r="X31" s="2" t="s">
        <v>24</v>
      </c>
      <c r="Y31" s="54" t="s">
        <v>24</v>
      </c>
    </row>
    <row r="32" spans="1:25" ht="12" customHeight="1" x14ac:dyDescent="0.2">
      <c r="A32" s="207" t="s">
        <v>217</v>
      </c>
      <c r="B32" s="207"/>
      <c r="C32" s="207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</row>
    <row r="33" spans="1:4" x14ac:dyDescent="0.2">
      <c r="A33" s="131" t="s">
        <v>246</v>
      </c>
    </row>
    <row r="34" spans="1:4" x14ac:dyDescent="0.2">
      <c r="A34" s="131" t="s">
        <v>241</v>
      </c>
      <c r="C34" s="159"/>
    </row>
    <row r="35" spans="1:4" x14ac:dyDescent="0.2">
      <c r="A35" s="131" t="s">
        <v>248</v>
      </c>
    </row>
    <row r="36" spans="1:4" x14ac:dyDescent="0.2">
      <c r="A36" s="131" t="s">
        <v>249</v>
      </c>
    </row>
    <row r="37" spans="1:4" x14ac:dyDescent="0.2">
      <c r="A37" s="206" t="s">
        <v>250</v>
      </c>
      <c r="B37" s="206"/>
      <c r="C37" s="206"/>
    </row>
    <row r="38" spans="1:4" x14ac:dyDescent="0.2">
      <c r="A38" s="131" t="s">
        <v>251</v>
      </c>
      <c r="C38" s="119"/>
    </row>
    <row r="39" spans="1:4" x14ac:dyDescent="0.2">
      <c r="C39" s="127"/>
      <c r="D39" s="127"/>
    </row>
    <row r="40" spans="1:4" x14ac:dyDescent="0.2">
      <c r="D40" s="127"/>
    </row>
  </sheetData>
  <mergeCells count="32">
    <mergeCell ref="A37:C37"/>
    <mergeCell ref="A32:C32"/>
    <mergeCell ref="F2:Y2"/>
    <mergeCell ref="C9:C11"/>
    <mergeCell ref="A30:A31"/>
    <mergeCell ref="B30:B31"/>
    <mergeCell ref="D30:D31"/>
    <mergeCell ref="E29:E31"/>
    <mergeCell ref="A7:A8"/>
    <mergeCell ref="B7:B8"/>
    <mergeCell ref="A17:A18"/>
    <mergeCell ref="B17:B18"/>
    <mergeCell ref="A20:A26"/>
    <mergeCell ref="B20:B26"/>
    <mergeCell ref="E20:E26"/>
    <mergeCell ref="D7:D29"/>
    <mergeCell ref="E15:E18"/>
    <mergeCell ref="E4:E13"/>
    <mergeCell ref="A27:A28"/>
    <mergeCell ref="B27:B28"/>
    <mergeCell ref="E27:E28"/>
    <mergeCell ref="A4:A5"/>
    <mergeCell ref="B4:B5"/>
    <mergeCell ref="D4:D5"/>
    <mergeCell ref="A14:A15"/>
    <mergeCell ref="C14:C15"/>
    <mergeCell ref="A1:X1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showGridLines="0" workbookViewId="0">
      <selection activeCell="J45" sqref="J45"/>
    </sheetView>
  </sheetViews>
  <sheetFormatPr defaultRowHeight="11.25" x14ac:dyDescent="0.2"/>
  <cols>
    <col min="1" max="1" width="9.6640625" style="131" customWidth="1"/>
    <col min="2" max="2" width="13.6640625" style="131" customWidth="1"/>
    <col min="3" max="3" width="27.5" style="131" customWidth="1"/>
    <col min="4" max="4" width="9.5" style="131" bestFit="1" customWidth="1"/>
    <col min="5" max="5" width="19.5" style="131" bestFit="1" customWidth="1"/>
    <col min="6" max="6" width="7.83203125" style="131" customWidth="1"/>
    <col min="7" max="7" width="9.33203125" style="131" customWidth="1"/>
    <col min="8" max="8" width="7.83203125" style="131" customWidth="1"/>
    <col min="9" max="9" width="8" style="131" customWidth="1"/>
    <col min="10" max="10" width="10.5" style="131" customWidth="1"/>
    <col min="11" max="11" width="8.6640625" style="131" customWidth="1"/>
    <col min="12" max="16" width="7.6640625" style="131" bestFit="1" customWidth="1"/>
    <col min="17" max="17" width="8.5" style="131" customWidth="1"/>
    <col min="18" max="20" width="7.6640625" style="131" bestFit="1" customWidth="1"/>
    <col min="21" max="21" width="8.83203125" style="131" customWidth="1"/>
    <col min="22" max="22" width="9.33203125" style="131" customWidth="1"/>
    <col min="23" max="23" width="7.6640625" style="131" customWidth="1"/>
    <col min="24" max="24" width="8" style="131" customWidth="1"/>
    <col min="25" max="16384" width="9.33203125" style="131"/>
  </cols>
  <sheetData>
    <row r="1" spans="1:27" s="127" customFormat="1" ht="16.350000000000001" customHeight="1" x14ac:dyDescent="0.2">
      <c r="A1" s="205" t="s">
        <v>245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</row>
    <row r="2" spans="1:27" ht="17.100000000000001" customHeight="1" x14ac:dyDescent="0.2">
      <c r="A2" s="209" t="s">
        <v>0</v>
      </c>
      <c r="B2" s="203" t="s">
        <v>133</v>
      </c>
      <c r="C2" s="203" t="s">
        <v>1</v>
      </c>
      <c r="D2" s="203" t="s">
        <v>134</v>
      </c>
      <c r="E2" s="203" t="s">
        <v>136</v>
      </c>
      <c r="F2" s="160" t="s">
        <v>135</v>
      </c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</row>
    <row r="3" spans="1:27" ht="17.100000000000001" customHeight="1" x14ac:dyDescent="0.2">
      <c r="A3" s="210"/>
      <c r="B3" s="204"/>
      <c r="C3" s="204"/>
      <c r="D3" s="204"/>
      <c r="E3" s="204"/>
      <c r="F3" s="5" t="s">
        <v>2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17</v>
      </c>
      <c r="V3" s="5" t="s">
        <v>18</v>
      </c>
      <c r="W3" s="5" t="s">
        <v>19</v>
      </c>
      <c r="X3" s="8" t="s">
        <v>20</v>
      </c>
      <c r="Y3" s="8" t="s">
        <v>101</v>
      </c>
      <c r="Z3" s="8" t="s">
        <v>193</v>
      </c>
      <c r="AA3" s="249" t="s">
        <v>254</v>
      </c>
    </row>
    <row r="4" spans="1:27" ht="12.95" customHeight="1" x14ac:dyDescent="0.2">
      <c r="A4" s="133" t="s">
        <v>235</v>
      </c>
      <c r="B4" s="23" t="s">
        <v>97</v>
      </c>
      <c r="C4" s="134" t="s">
        <v>79</v>
      </c>
      <c r="D4" s="166" t="s">
        <v>105</v>
      </c>
      <c r="E4" s="166" t="s">
        <v>33</v>
      </c>
      <c r="F4" s="6">
        <v>6.59</v>
      </c>
      <c r="G4" s="6">
        <f>0.1099*60</f>
        <v>6.5939999999999994</v>
      </c>
      <c r="H4" s="6">
        <f>0.1218*60</f>
        <v>7.3080000000000007</v>
      </c>
      <c r="I4" s="6">
        <f>0.13337*60</f>
        <v>8.0021999999999984</v>
      </c>
      <c r="J4" s="6">
        <f>143.99/1000*60</f>
        <v>8.6394000000000002</v>
      </c>
      <c r="K4" s="6">
        <f>202.09/1000*60</f>
        <v>12.125399999999999</v>
      </c>
      <c r="L4" s="6">
        <v>12.13</v>
      </c>
      <c r="M4" s="6">
        <v>12.13</v>
      </c>
      <c r="N4" s="6">
        <v>12.13</v>
      </c>
      <c r="O4" s="6">
        <v>12.13</v>
      </c>
      <c r="P4" s="6">
        <v>14.55</v>
      </c>
      <c r="Q4" s="6">
        <v>16.02</v>
      </c>
      <c r="R4" s="6">
        <v>16.02</v>
      </c>
      <c r="S4" s="6">
        <v>16.02</v>
      </c>
      <c r="T4" s="6">
        <v>16.02</v>
      </c>
      <c r="U4" s="6">
        <v>16.02</v>
      </c>
      <c r="V4" s="6">
        <v>21.58</v>
      </c>
      <c r="W4" s="6">
        <v>22.56</v>
      </c>
      <c r="X4" s="1">
        <v>24.93</v>
      </c>
      <c r="Y4" s="66" t="s">
        <v>24</v>
      </c>
      <c r="Z4" s="66" t="s">
        <v>24</v>
      </c>
      <c r="AA4" s="66" t="s">
        <v>24</v>
      </c>
    </row>
    <row r="5" spans="1:27" ht="12.95" customHeight="1" x14ac:dyDescent="0.2">
      <c r="A5" s="133" t="s">
        <v>236</v>
      </c>
      <c r="B5" s="23" t="s">
        <v>76</v>
      </c>
      <c r="C5" s="134" t="s">
        <v>191</v>
      </c>
      <c r="D5" s="167"/>
      <c r="E5" s="167"/>
      <c r="F5" s="6">
        <v>9.48</v>
      </c>
      <c r="G5" s="6">
        <f>158/1000*60</f>
        <v>9.48</v>
      </c>
      <c r="H5" s="6">
        <f>209/1000*60</f>
        <v>12.54</v>
      </c>
      <c r="I5" s="6">
        <f>229.38/1000*60</f>
        <v>13.7628</v>
      </c>
      <c r="J5" s="6">
        <f>247.04/1000*60</f>
        <v>14.822399999999998</v>
      </c>
      <c r="K5" s="6">
        <f>346.72/1000*60</f>
        <v>20.8032</v>
      </c>
      <c r="L5" s="6">
        <v>20.8</v>
      </c>
      <c r="M5" s="6">
        <v>20.8</v>
      </c>
      <c r="N5" s="6">
        <v>20.8</v>
      </c>
      <c r="O5" s="6">
        <v>20.8</v>
      </c>
      <c r="P5" s="6">
        <v>22.07</v>
      </c>
      <c r="Q5" s="6">
        <v>28.26</v>
      </c>
      <c r="R5" s="6">
        <v>28.26</v>
      </c>
      <c r="S5" s="6">
        <v>28.26</v>
      </c>
      <c r="T5" s="6">
        <v>31.86</v>
      </c>
      <c r="U5" s="6">
        <v>31.86</v>
      </c>
      <c r="V5" s="6">
        <v>35.76</v>
      </c>
      <c r="W5" s="6">
        <v>37.35</v>
      </c>
      <c r="X5" s="1">
        <v>41.27</v>
      </c>
      <c r="Y5" s="66" t="s">
        <v>24</v>
      </c>
      <c r="Z5" s="66" t="s">
        <v>24</v>
      </c>
      <c r="AA5" s="66" t="s">
        <v>24</v>
      </c>
    </row>
    <row r="6" spans="1:27" ht="12.95" customHeight="1" x14ac:dyDescent="0.2">
      <c r="A6" s="133" t="s">
        <v>237</v>
      </c>
      <c r="B6" s="23" t="s">
        <v>76</v>
      </c>
      <c r="C6" s="134" t="s">
        <v>191</v>
      </c>
      <c r="D6" s="167"/>
      <c r="E6" s="167"/>
      <c r="F6" s="6">
        <v>7.8</v>
      </c>
      <c r="G6" s="6">
        <f>153/1000*60</f>
        <v>9.18</v>
      </c>
      <c r="H6" s="28">
        <f>169.54/1000*60</f>
        <v>10.1724</v>
      </c>
      <c r="I6" s="28">
        <f>186.07/1000*60</f>
        <v>11.164199999999999</v>
      </c>
      <c r="J6" s="28">
        <f>200.39/1000*60</f>
        <v>12.023399999999999</v>
      </c>
      <c r="K6" s="28">
        <f>281.25/1000*60</f>
        <v>16.875</v>
      </c>
      <c r="L6" s="28">
        <v>16.88</v>
      </c>
      <c r="M6" s="28">
        <v>16.88</v>
      </c>
      <c r="N6" s="28">
        <v>16.88</v>
      </c>
      <c r="O6" s="28">
        <v>16.88</v>
      </c>
      <c r="P6" s="6">
        <v>20.25</v>
      </c>
      <c r="Q6" s="6">
        <v>22.32</v>
      </c>
      <c r="R6" s="6">
        <v>22.32</v>
      </c>
      <c r="S6" s="6">
        <v>22.32</v>
      </c>
      <c r="T6" s="6">
        <v>22.68</v>
      </c>
      <c r="U6" s="6">
        <v>22.68</v>
      </c>
      <c r="V6" s="6">
        <v>23.52</v>
      </c>
      <c r="W6" s="6">
        <v>24.6</v>
      </c>
      <c r="X6" s="1">
        <v>27.18</v>
      </c>
      <c r="Y6" s="66" t="s">
        <v>24</v>
      </c>
      <c r="Z6" s="66" t="s">
        <v>24</v>
      </c>
      <c r="AA6" s="66" t="s">
        <v>24</v>
      </c>
    </row>
    <row r="7" spans="1:27" ht="12.95" customHeight="1" x14ac:dyDescent="0.2">
      <c r="A7" s="133" t="s">
        <v>238</v>
      </c>
      <c r="B7" s="23" t="s">
        <v>76</v>
      </c>
      <c r="C7" s="134" t="s">
        <v>191</v>
      </c>
      <c r="D7" s="167"/>
      <c r="E7" s="167"/>
      <c r="F7" s="6">
        <f>0.1417*60</f>
        <v>8.5019999999999989</v>
      </c>
      <c r="G7" s="1">
        <v>9</v>
      </c>
      <c r="H7" s="106">
        <v>10.15</v>
      </c>
      <c r="I7" s="50">
        <v>10.35</v>
      </c>
      <c r="J7" s="50">
        <v>12.78</v>
      </c>
      <c r="K7" s="50">
        <v>17.61</v>
      </c>
      <c r="L7" s="50">
        <v>17.61</v>
      </c>
      <c r="M7" s="50">
        <v>17.61</v>
      </c>
      <c r="N7" s="50">
        <v>17.61</v>
      </c>
      <c r="O7" s="50">
        <v>18.61</v>
      </c>
      <c r="P7" s="107">
        <v>18.68</v>
      </c>
      <c r="Q7" s="6">
        <v>25.68</v>
      </c>
      <c r="R7" s="6">
        <v>25.68</v>
      </c>
      <c r="S7" s="6">
        <v>25.68</v>
      </c>
      <c r="T7" s="6">
        <v>30.6</v>
      </c>
      <c r="U7" s="6">
        <v>30.6</v>
      </c>
      <c r="V7" s="6">
        <v>33.229999999999997</v>
      </c>
      <c r="W7" s="6">
        <v>34.74</v>
      </c>
      <c r="X7" s="1">
        <v>34.74</v>
      </c>
      <c r="Y7" s="66" t="s">
        <v>24</v>
      </c>
      <c r="Z7" s="66" t="s">
        <v>24</v>
      </c>
      <c r="AA7" s="66" t="s">
        <v>24</v>
      </c>
    </row>
    <row r="8" spans="1:27" ht="12.95" customHeight="1" x14ac:dyDescent="0.2">
      <c r="A8" s="162" t="s">
        <v>77</v>
      </c>
      <c r="B8" s="226" t="s">
        <v>78</v>
      </c>
      <c r="C8" s="102" t="s">
        <v>79</v>
      </c>
      <c r="D8" s="167"/>
      <c r="E8" s="167"/>
      <c r="F8" s="15">
        <f>157/1000*60</f>
        <v>9.42</v>
      </c>
      <c r="G8" s="15">
        <f>185/1000*60</f>
        <v>11.1</v>
      </c>
      <c r="H8" s="21">
        <f>205/1000*60</f>
        <v>12.299999999999999</v>
      </c>
      <c r="I8" s="21">
        <f>225/1000*60</f>
        <v>13.5</v>
      </c>
      <c r="J8" s="68">
        <f>285/1000*60</f>
        <v>17.099999999999998</v>
      </c>
      <c r="K8" s="21">
        <f>400/1000*60</f>
        <v>24</v>
      </c>
      <c r="L8" s="21">
        <v>24</v>
      </c>
      <c r="M8" s="21">
        <v>24</v>
      </c>
      <c r="N8" s="21">
        <v>24</v>
      </c>
      <c r="O8" s="21">
        <v>24</v>
      </c>
      <c r="P8" s="15">
        <v>28.8</v>
      </c>
      <c r="Q8" s="15">
        <v>31.8</v>
      </c>
      <c r="R8" s="15">
        <v>28.62</v>
      </c>
      <c r="S8" s="15">
        <v>28.62</v>
      </c>
      <c r="T8" s="15">
        <v>30.06</v>
      </c>
      <c r="U8" s="15">
        <v>31.86</v>
      </c>
      <c r="V8" s="15">
        <v>33.450000000000003</v>
      </c>
      <c r="W8" s="15">
        <v>34.979999999999997</v>
      </c>
      <c r="X8" s="17">
        <v>38.65</v>
      </c>
      <c r="Y8" s="17">
        <v>37.26</v>
      </c>
      <c r="Z8" s="17">
        <v>36.17</v>
      </c>
      <c r="AA8" s="65">
        <v>40.57</v>
      </c>
    </row>
    <row r="9" spans="1:27" ht="12.95" customHeight="1" x14ac:dyDescent="0.2">
      <c r="A9" s="169"/>
      <c r="B9" s="227"/>
      <c r="C9" s="102" t="s">
        <v>80</v>
      </c>
      <c r="D9" s="167"/>
      <c r="E9" s="167"/>
      <c r="F9" s="69" t="s">
        <v>24</v>
      </c>
      <c r="G9" s="69" t="s">
        <v>24</v>
      </c>
      <c r="H9" s="69" t="s">
        <v>24</v>
      </c>
      <c r="I9" s="69" t="s">
        <v>24</v>
      </c>
      <c r="J9" s="69" t="s">
        <v>24</v>
      </c>
      <c r="K9" s="69" t="s">
        <v>24</v>
      </c>
      <c r="L9" s="69" t="s">
        <v>24</v>
      </c>
      <c r="M9" s="69" t="s">
        <v>24</v>
      </c>
      <c r="N9" s="69" t="s">
        <v>24</v>
      </c>
      <c r="O9" s="66" t="s">
        <v>24</v>
      </c>
      <c r="P9" s="72" t="s">
        <v>24</v>
      </c>
      <c r="Q9" s="72" t="s">
        <v>24</v>
      </c>
      <c r="R9" s="72" t="s">
        <v>24</v>
      </c>
      <c r="S9" s="72" t="s">
        <v>24</v>
      </c>
      <c r="T9" s="71" t="s">
        <v>24</v>
      </c>
      <c r="U9" s="69" t="s">
        <v>24</v>
      </c>
      <c r="V9" s="69" t="s">
        <v>24</v>
      </c>
      <c r="W9" s="69" t="s">
        <v>24</v>
      </c>
      <c r="X9" s="70">
        <v>42.53</v>
      </c>
      <c r="Y9" s="73">
        <v>41</v>
      </c>
      <c r="Z9" s="17">
        <v>39.799999999999997</v>
      </c>
      <c r="AA9" s="65">
        <v>44.64</v>
      </c>
    </row>
    <row r="10" spans="1:27" ht="12.95" customHeight="1" x14ac:dyDescent="0.2">
      <c r="A10" s="169"/>
      <c r="B10" s="227"/>
      <c r="C10" s="102" t="s">
        <v>192</v>
      </c>
      <c r="D10" s="167"/>
      <c r="E10" s="167"/>
      <c r="F10" s="69" t="s">
        <v>24</v>
      </c>
      <c r="G10" s="69" t="s">
        <v>24</v>
      </c>
      <c r="H10" s="69" t="s">
        <v>24</v>
      </c>
      <c r="I10" s="69" t="s">
        <v>24</v>
      </c>
      <c r="J10" s="69" t="s">
        <v>24</v>
      </c>
      <c r="K10" s="69" t="s">
        <v>24</v>
      </c>
      <c r="L10" s="69" t="s">
        <v>24</v>
      </c>
      <c r="M10" s="69" t="s">
        <v>24</v>
      </c>
      <c r="N10" s="69" t="s">
        <v>24</v>
      </c>
      <c r="O10" s="66" t="s">
        <v>24</v>
      </c>
      <c r="P10" s="72" t="s">
        <v>24</v>
      </c>
      <c r="Q10" s="72" t="s">
        <v>24</v>
      </c>
      <c r="R10" s="72" t="s">
        <v>24</v>
      </c>
      <c r="S10" s="72" t="s">
        <v>24</v>
      </c>
      <c r="T10" s="72" t="s">
        <v>24</v>
      </c>
      <c r="U10" s="71" t="s">
        <v>24</v>
      </c>
      <c r="V10" s="69" t="s">
        <v>24</v>
      </c>
      <c r="W10" s="69" t="s">
        <v>24</v>
      </c>
      <c r="X10" s="70">
        <v>44.26</v>
      </c>
      <c r="Y10" s="73">
        <v>42.67</v>
      </c>
      <c r="Z10" s="17">
        <v>41.42</v>
      </c>
      <c r="AA10" s="65">
        <v>46.46</v>
      </c>
    </row>
    <row r="11" spans="1:27" ht="12.95" customHeight="1" x14ac:dyDescent="0.2">
      <c r="A11" s="169"/>
      <c r="B11" s="227"/>
      <c r="C11" s="134" t="s">
        <v>194</v>
      </c>
      <c r="D11" s="167"/>
      <c r="E11" s="167"/>
      <c r="F11" s="69" t="s">
        <v>24</v>
      </c>
      <c r="G11" s="15">
        <f>185/1000*60</f>
        <v>11.1</v>
      </c>
      <c r="H11" s="15">
        <f>205/1000*60</f>
        <v>12.299999999999999</v>
      </c>
      <c r="I11" s="15">
        <f>225/1000*60</f>
        <v>13.5</v>
      </c>
      <c r="J11" s="70">
        <f>300/1000*60</f>
        <v>18</v>
      </c>
      <c r="K11" s="70">
        <f>450/1000*60</f>
        <v>27</v>
      </c>
      <c r="L11" s="70">
        <v>27</v>
      </c>
      <c r="M11" s="76">
        <v>27</v>
      </c>
      <c r="N11" s="78">
        <v>27</v>
      </c>
      <c r="O11" s="78">
        <v>27</v>
      </c>
      <c r="P11" s="78">
        <v>32.4</v>
      </c>
      <c r="Q11" s="78">
        <v>35.64</v>
      </c>
      <c r="R11" s="78">
        <v>32.08</v>
      </c>
      <c r="S11" s="78">
        <v>32.08</v>
      </c>
      <c r="T11" s="78">
        <v>33.119999999999997</v>
      </c>
      <c r="U11" s="78">
        <v>35.049999999999997</v>
      </c>
      <c r="V11" s="77">
        <v>36.08</v>
      </c>
      <c r="W11" s="70">
        <v>38.49</v>
      </c>
      <c r="X11" s="69" t="s">
        <v>24</v>
      </c>
      <c r="Y11" s="71" t="s">
        <v>24</v>
      </c>
      <c r="Z11" s="66" t="s">
        <v>24</v>
      </c>
      <c r="AA11" s="66" t="s">
        <v>24</v>
      </c>
    </row>
    <row r="12" spans="1:27" ht="12.95" customHeight="1" x14ac:dyDescent="0.2">
      <c r="A12" s="169"/>
      <c r="B12" s="227"/>
      <c r="C12" s="134" t="s">
        <v>216</v>
      </c>
      <c r="D12" s="167"/>
      <c r="E12" s="167"/>
      <c r="F12" s="6">
        <v>9.42</v>
      </c>
      <c r="G12" s="69" t="s">
        <v>24</v>
      </c>
      <c r="H12" s="69" t="s">
        <v>24</v>
      </c>
      <c r="I12" s="69" t="s">
        <v>24</v>
      </c>
      <c r="J12" s="69" t="s">
        <v>24</v>
      </c>
      <c r="K12" s="69" t="s">
        <v>24</v>
      </c>
      <c r="L12" s="69" t="s">
        <v>24</v>
      </c>
      <c r="M12" s="69" t="s">
        <v>24</v>
      </c>
      <c r="N12" s="74" t="s">
        <v>24</v>
      </c>
      <c r="O12" s="74" t="s">
        <v>24</v>
      </c>
      <c r="P12" s="74" t="s">
        <v>24</v>
      </c>
      <c r="Q12" s="74" t="s">
        <v>24</v>
      </c>
      <c r="R12" s="75" t="s">
        <v>24</v>
      </c>
      <c r="S12" s="75" t="s">
        <v>24</v>
      </c>
      <c r="T12" s="74" t="s">
        <v>24</v>
      </c>
      <c r="U12" s="74" t="s">
        <v>24</v>
      </c>
      <c r="V12" s="69" t="s">
        <v>24</v>
      </c>
      <c r="W12" s="69" t="s">
        <v>24</v>
      </c>
      <c r="X12" s="69" t="s">
        <v>24</v>
      </c>
      <c r="Y12" s="69" t="s">
        <v>24</v>
      </c>
      <c r="Z12" s="66" t="s">
        <v>24</v>
      </c>
      <c r="AA12" s="66" t="s">
        <v>24</v>
      </c>
    </row>
    <row r="13" spans="1:27" ht="12.95" customHeight="1" x14ac:dyDescent="0.2">
      <c r="A13" s="133" t="s">
        <v>239</v>
      </c>
      <c r="B13" s="23" t="s">
        <v>76</v>
      </c>
      <c r="C13" s="134" t="s">
        <v>191</v>
      </c>
      <c r="D13" s="167"/>
      <c r="E13" s="168"/>
      <c r="F13" s="6">
        <v>7.02</v>
      </c>
      <c r="G13" s="6">
        <f>117/1000*60</f>
        <v>7.0200000000000005</v>
      </c>
      <c r="H13" s="6">
        <f>129.65/1000*60</f>
        <v>7.7790000000000008</v>
      </c>
      <c r="I13" s="6">
        <f>142.29/1000*60</f>
        <v>8.5373999999999999</v>
      </c>
      <c r="J13" s="6">
        <f>153.24/1000*60</f>
        <v>9.1944000000000017</v>
      </c>
      <c r="K13" s="6">
        <f>215.07/1000*60</f>
        <v>12.904199999999999</v>
      </c>
      <c r="L13" s="6">
        <v>12.9</v>
      </c>
      <c r="M13" s="6">
        <v>12.9</v>
      </c>
      <c r="N13" s="6">
        <v>12.9</v>
      </c>
      <c r="O13" s="6">
        <v>12.91</v>
      </c>
      <c r="P13" s="6">
        <v>15.49</v>
      </c>
      <c r="Q13" s="6">
        <v>17.100000000000001</v>
      </c>
      <c r="R13" s="6">
        <v>17.100000000000001</v>
      </c>
      <c r="S13" s="6">
        <v>17.100000000000001</v>
      </c>
      <c r="T13" s="6">
        <v>17.100000000000001</v>
      </c>
      <c r="U13" s="6">
        <v>18.12</v>
      </c>
      <c r="V13" s="6">
        <v>21.88</v>
      </c>
      <c r="W13" s="6">
        <v>22.89</v>
      </c>
      <c r="X13" s="1">
        <v>22.89</v>
      </c>
      <c r="Y13" s="66" t="s">
        <v>24</v>
      </c>
      <c r="Z13" s="66" t="s">
        <v>24</v>
      </c>
      <c r="AA13" s="66" t="s">
        <v>24</v>
      </c>
    </row>
    <row r="14" spans="1:27" ht="12.95" customHeight="1" x14ac:dyDescent="0.2">
      <c r="A14" s="109" t="s">
        <v>240</v>
      </c>
      <c r="B14" s="85" t="s">
        <v>81</v>
      </c>
      <c r="C14" s="102" t="s">
        <v>82</v>
      </c>
      <c r="D14" s="110" t="s">
        <v>113</v>
      </c>
      <c r="E14" s="4" t="s">
        <v>56</v>
      </c>
      <c r="F14" s="15">
        <v>0.18</v>
      </c>
      <c r="G14" s="15">
        <v>0.23</v>
      </c>
      <c r="H14" s="15">
        <v>0.25</v>
      </c>
      <c r="I14" s="15">
        <v>0.28999999999999998</v>
      </c>
      <c r="J14" s="15">
        <v>0.33</v>
      </c>
      <c r="K14" s="15">
        <v>0.39</v>
      </c>
      <c r="L14" s="15">
        <v>0.42</v>
      </c>
      <c r="M14" s="15">
        <v>0.42</v>
      </c>
      <c r="N14" s="15">
        <v>0.46</v>
      </c>
      <c r="O14" s="15">
        <v>0.46</v>
      </c>
      <c r="P14" s="15">
        <v>0.46</v>
      </c>
      <c r="Q14" s="15">
        <v>0.46</v>
      </c>
      <c r="R14" s="15">
        <v>0.52</v>
      </c>
      <c r="S14" s="15">
        <v>0.56999999999999995</v>
      </c>
      <c r="T14" s="15">
        <v>0.56999999999999995</v>
      </c>
      <c r="U14" s="15">
        <v>0.63</v>
      </c>
      <c r="V14" s="15">
        <v>0.7</v>
      </c>
      <c r="W14" s="15">
        <v>0.78</v>
      </c>
      <c r="X14" s="17">
        <v>0.92</v>
      </c>
      <c r="Y14" s="17">
        <v>0.92</v>
      </c>
      <c r="Z14" s="153">
        <v>1.03</v>
      </c>
      <c r="AA14" s="157"/>
    </row>
    <row r="15" spans="1:27" ht="12.95" customHeight="1" x14ac:dyDescent="0.2">
      <c r="A15" s="207" t="s">
        <v>215</v>
      </c>
      <c r="B15" s="207"/>
      <c r="C15" s="207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AA15" s="156"/>
    </row>
    <row r="16" spans="1:27" ht="12.95" customHeight="1" x14ac:dyDescent="0.2">
      <c r="A16" s="131" t="s">
        <v>246</v>
      </c>
    </row>
    <row r="17" spans="1:25" ht="12.95" customHeight="1" x14ac:dyDescent="0.2">
      <c r="A17" s="131" t="s">
        <v>224</v>
      </c>
    </row>
    <row r="18" spans="1:25" ht="12.95" customHeight="1" x14ac:dyDescent="0.2">
      <c r="A18" s="131" t="s">
        <v>253</v>
      </c>
    </row>
    <row r="19" spans="1:25" ht="12.95" customHeight="1" x14ac:dyDescent="0.2">
      <c r="V19" s="156"/>
    </row>
    <row r="20" spans="1:25" x14ac:dyDescent="0.2">
      <c r="J20" s="136"/>
    </row>
    <row r="21" spans="1:25" x14ac:dyDescent="0.2">
      <c r="S21" s="158"/>
      <c r="W21" s="156"/>
    </row>
    <row r="22" spans="1:25" x14ac:dyDescent="0.2">
      <c r="W22" s="156"/>
    </row>
    <row r="30" spans="1:25" x14ac:dyDescent="0.2">
      <c r="Y30" s="156"/>
    </row>
  </sheetData>
  <mergeCells count="12">
    <mergeCell ref="A1:Z1"/>
    <mergeCell ref="A15:C15"/>
    <mergeCell ref="E4:E13"/>
    <mergeCell ref="D4:D13"/>
    <mergeCell ref="A2:A3"/>
    <mergeCell ref="B2:B3"/>
    <mergeCell ref="C2:C3"/>
    <mergeCell ref="D2:D3"/>
    <mergeCell ref="E2:E3"/>
    <mergeCell ref="A8:A12"/>
    <mergeCell ref="B8:B12"/>
    <mergeCell ref="F2:A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5"/>
  <sheetViews>
    <sheetView showGridLines="0" workbookViewId="0">
      <selection activeCell="C21" sqref="C21"/>
    </sheetView>
  </sheetViews>
  <sheetFormatPr defaultRowHeight="11.25" x14ac:dyDescent="0.2"/>
  <cols>
    <col min="1" max="1" width="28" style="131" customWidth="1"/>
    <col min="2" max="2" width="13.1640625" style="131" customWidth="1"/>
    <col min="3" max="3" width="38.33203125" style="131" customWidth="1"/>
    <col min="4" max="4" width="9.33203125" style="131"/>
    <col min="5" max="5" width="15.5" style="131" customWidth="1"/>
    <col min="6" max="16384" width="9.33203125" style="131"/>
  </cols>
  <sheetData>
    <row r="1" spans="1:71" s="127" customFormat="1" ht="20.100000000000001" customHeight="1" x14ac:dyDescent="0.2">
      <c r="A1" s="205" t="s">
        <v>242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151"/>
      <c r="R1" s="151"/>
      <c r="S1" s="151"/>
      <c r="T1" s="151"/>
      <c r="U1" s="151"/>
      <c r="V1" s="151"/>
      <c r="W1" s="151"/>
      <c r="X1" s="151"/>
    </row>
    <row r="2" spans="1:71" ht="17.100000000000001" customHeight="1" x14ac:dyDescent="0.2">
      <c r="A2" s="209" t="s">
        <v>0</v>
      </c>
      <c r="B2" s="203" t="s">
        <v>133</v>
      </c>
      <c r="C2" s="203" t="s">
        <v>1</v>
      </c>
      <c r="D2" s="203" t="s">
        <v>137</v>
      </c>
      <c r="E2" s="203" t="s">
        <v>138</v>
      </c>
      <c r="F2" s="160" t="s">
        <v>174</v>
      </c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54"/>
    </row>
    <row r="3" spans="1:71" ht="17.100000000000001" customHeight="1" x14ac:dyDescent="0.2">
      <c r="A3" s="210"/>
      <c r="B3" s="212"/>
      <c r="C3" s="212"/>
      <c r="D3" s="212"/>
      <c r="E3" s="212"/>
      <c r="F3" s="5" t="s">
        <v>12</v>
      </c>
      <c r="G3" s="5" t="s">
        <v>13</v>
      </c>
      <c r="H3" s="5" t="s">
        <v>14</v>
      </c>
      <c r="I3" s="5" t="s">
        <v>15</v>
      </c>
      <c r="J3" s="5" t="s">
        <v>16</v>
      </c>
      <c r="K3" s="5" t="s">
        <v>17</v>
      </c>
      <c r="L3" s="5" t="s">
        <v>18</v>
      </c>
      <c r="M3" s="5" t="s">
        <v>19</v>
      </c>
      <c r="N3" s="8" t="s">
        <v>20</v>
      </c>
      <c r="O3" s="25">
        <v>2017</v>
      </c>
      <c r="P3" s="25">
        <v>2018</v>
      </c>
      <c r="Q3" s="25">
        <v>2019</v>
      </c>
    </row>
    <row r="4" spans="1:71" ht="12.95" customHeight="1" x14ac:dyDescent="0.2">
      <c r="A4" s="242" t="s">
        <v>179</v>
      </c>
      <c r="B4" s="235" t="s">
        <v>143</v>
      </c>
      <c r="C4" s="105" t="s">
        <v>118</v>
      </c>
      <c r="D4" s="199" t="s">
        <v>113</v>
      </c>
      <c r="E4" s="238" t="s">
        <v>173</v>
      </c>
      <c r="F4" s="37">
        <v>0.61</v>
      </c>
      <c r="G4" s="37">
        <v>0.61</v>
      </c>
      <c r="H4" s="37">
        <v>0.69</v>
      </c>
      <c r="I4" s="37">
        <v>0.83</v>
      </c>
      <c r="J4" s="37">
        <v>0.9</v>
      </c>
      <c r="K4" s="37">
        <v>1.07</v>
      </c>
      <c r="L4" s="38">
        <v>1.1100000000000001</v>
      </c>
      <c r="M4" s="38">
        <v>1.18</v>
      </c>
      <c r="N4" s="41">
        <v>1.29</v>
      </c>
      <c r="O4" s="41">
        <v>1.29</v>
      </c>
      <c r="P4" s="41">
        <v>1.6</v>
      </c>
      <c r="Q4" s="41">
        <v>1.63</v>
      </c>
    </row>
    <row r="5" spans="1:71" ht="12.95" customHeight="1" x14ac:dyDescent="0.2">
      <c r="A5" s="191"/>
      <c r="B5" s="237"/>
      <c r="C5" s="24" t="s">
        <v>180</v>
      </c>
      <c r="D5" s="200"/>
      <c r="E5" s="239"/>
      <c r="F5" s="30">
        <v>0.61</v>
      </c>
      <c r="G5" s="30">
        <v>0.61</v>
      </c>
      <c r="H5" s="32">
        <v>0.69</v>
      </c>
      <c r="I5" s="33">
        <v>0.83</v>
      </c>
      <c r="J5" s="33">
        <v>0.9</v>
      </c>
      <c r="K5" s="34">
        <v>1.07</v>
      </c>
      <c r="L5" s="137" t="s">
        <v>24</v>
      </c>
      <c r="M5" s="137" t="s">
        <v>24</v>
      </c>
      <c r="N5" s="137" t="s">
        <v>24</v>
      </c>
      <c r="O5" s="137" t="s">
        <v>24</v>
      </c>
      <c r="P5" s="137" t="s">
        <v>24</v>
      </c>
      <c r="Q5" s="137"/>
    </row>
    <row r="6" spans="1:71" ht="12.95" customHeight="1" x14ac:dyDescent="0.2">
      <c r="A6" s="228" t="s">
        <v>182</v>
      </c>
      <c r="B6" s="231" t="s">
        <v>84</v>
      </c>
      <c r="C6" s="105" t="s">
        <v>118</v>
      </c>
      <c r="D6" s="200"/>
      <c r="E6" s="240"/>
      <c r="F6" s="137" t="s">
        <v>24</v>
      </c>
      <c r="G6" s="137" t="s">
        <v>24</v>
      </c>
      <c r="H6" s="137" t="s">
        <v>24</v>
      </c>
      <c r="I6" s="137" t="s">
        <v>24</v>
      </c>
      <c r="J6" s="137" t="s">
        <v>24</v>
      </c>
      <c r="K6" s="21">
        <v>1.1399999999999999</v>
      </c>
      <c r="L6" s="21">
        <v>1.29</v>
      </c>
      <c r="M6" s="21">
        <v>1.29</v>
      </c>
      <c r="N6" s="46">
        <v>1.43</v>
      </c>
      <c r="O6" s="46">
        <v>1.43</v>
      </c>
      <c r="P6" s="46">
        <v>1.6</v>
      </c>
      <c r="Q6" s="46">
        <v>2.1</v>
      </c>
    </row>
    <row r="7" spans="1:71" ht="12.95" customHeight="1" x14ac:dyDescent="0.2">
      <c r="A7" s="243"/>
      <c r="B7" s="233"/>
      <c r="C7" s="24" t="s">
        <v>180</v>
      </c>
      <c r="D7" s="200"/>
      <c r="E7" s="240"/>
      <c r="F7" s="137" t="s">
        <v>24</v>
      </c>
      <c r="G7" s="137" t="s">
        <v>24</v>
      </c>
      <c r="H7" s="137" t="s">
        <v>24</v>
      </c>
      <c r="I7" s="137" t="s">
        <v>24</v>
      </c>
      <c r="J7" s="137" t="s">
        <v>24</v>
      </c>
      <c r="K7" s="26">
        <v>1.1399999999999999</v>
      </c>
      <c r="L7" s="137" t="s">
        <v>24</v>
      </c>
      <c r="M7" s="137" t="s">
        <v>24</v>
      </c>
      <c r="N7" s="137" t="s">
        <v>24</v>
      </c>
      <c r="O7" s="137" t="s">
        <v>24</v>
      </c>
      <c r="P7" s="137" t="s">
        <v>24</v>
      </c>
      <c r="Q7" s="137"/>
    </row>
    <row r="8" spans="1:71" ht="12.95" customHeight="1" x14ac:dyDescent="0.2">
      <c r="A8" s="143" t="s">
        <v>149</v>
      </c>
      <c r="B8" s="47" t="s">
        <v>84</v>
      </c>
      <c r="C8" s="105" t="s">
        <v>161</v>
      </c>
      <c r="D8" s="200"/>
      <c r="E8" s="240"/>
      <c r="F8" s="14">
        <v>1.46</v>
      </c>
      <c r="G8" s="14">
        <v>1.46</v>
      </c>
      <c r="H8" s="14">
        <v>1.46</v>
      </c>
      <c r="I8" s="14">
        <v>1.46</v>
      </c>
      <c r="J8" s="14">
        <v>1.8</v>
      </c>
      <c r="K8" s="15">
        <v>2.4900000000000002</v>
      </c>
      <c r="L8" s="15">
        <v>2.4900000000000002</v>
      </c>
      <c r="M8" s="15">
        <v>2.4900000000000002</v>
      </c>
      <c r="N8" s="41">
        <v>2.87</v>
      </c>
      <c r="O8" s="41">
        <v>2.87</v>
      </c>
      <c r="P8" s="41">
        <v>3.04</v>
      </c>
      <c r="Q8" s="41">
        <v>3.04</v>
      </c>
    </row>
    <row r="9" spans="1:71" s="144" customFormat="1" ht="12.95" customHeight="1" x14ac:dyDescent="0.2">
      <c r="A9" s="228" t="s">
        <v>181</v>
      </c>
      <c r="B9" s="47" t="s">
        <v>84</v>
      </c>
      <c r="C9" s="105" t="s">
        <v>162</v>
      </c>
      <c r="D9" s="200"/>
      <c r="E9" s="240"/>
      <c r="F9" s="137" t="s">
        <v>24</v>
      </c>
      <c r="G9" s="137" t="s">
        <v>24</v>
      </c>
      <c r="H9" s="137" t="s">
        <v>24</v>
      </c>
      <c r="I9" s="137" t="s">
        <v>24</v>
      </c>
      <c r="J9" s="137" t="s">
        <v>24</v>
      </c>
      <c r="K9" s="137" t="s">
        <v>24</v>
      </c>
      <c r="L9" s="137" t="s">
        <v>24</v>
      </c>
      <c r="M9" s="20">
        <v>12.05</v>
      </c>
      <c r="N9" s="41">
        <v>13.22</v>
      </c>
      <c r="O9" s="41">
        <v>13.22</v>
      </c>
      <c r="P9" s="41">
        <v>15.64</v>
      </c>
      <c r="Q9" s="41">
        <v>16.11</v>
      </c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</row>
    <row r="10" spans="1:71" ht="12.95" customHeight="1" x14ac:dyDescent="0.2">
      <c r="A10" s="229"/>
      <c r="B10" s="231" t="s">
        <v>143</v>
      </c>
      <c r="C10" s="64" t="s">
        <v>183</v>
      </c>
      <c r="D10" s="200"/>
      <c r="E10" s="239"/>
      <c r="F10" s="137" t="s">
        <v>24</v>
      </c>
      <c r="G10" s="137" t="s">
        <v>24</v>
      </c>
      <c r="H10" s="137" t="s">
        <v>24</v>
      </c>
      <c r="I10" s="27">
        <v>0.2</v>
      </c>
      <c r="J10" s="27">
        <v>0.2</v>
      </c>
      <c r="K10" s="27">
        <v>0.25</v>
      </c>
      <c r="L10" s="138">
        <v>0.25</v>
      </c>
      <c r="M10" s="137" t="s">
        <v>24</v>
      </c>
      <c r="N10" s="137" t="s">
        <v>24</v>
      </c>
      <c r="O10" s="137" t="s">
        <v>24</v>
      </c>
      <c r="P10" s="137" t="s">
        <v>24</v>
      </c>
      <c r="Q10" s="137"/>
    </row>
    <row r="11" spans="1:71" ht="12.95" customHeight="1" x14ac:dyDescent="0.2">
      <c r="A11" s="230"/>
      <c r="B11" s="233"/>
      <c r="C11" s="64" t="s">
        <v>27</v>
      </c>
      <c r="D11" s="200"/>
      <c r="E11" s="239"/>
      <c r="F11" s="29"/>
      <c r="G11" s="29"/>
      <c r="H11" s="27">
        <v>0.2</v>
      </c>
      <c r="I11" s="137" t="s">
        <v>24</v>
      </c>
      <c r="J11" s="137" t="s">
        <v>24</v>
      </c>
      <c r="K11" s="137" t="s">
        <v>24</v>
      </c>
      <c r="L11" s="137" t="s">
        <v>24</v>
      </c>
      <c r="M11" s="137" t="s">
        <v>24</v>
      </c>
      <c r="N11" s="137" t="s">
        <v>24</v>
      </c>
      <c r="O11" s="137" t="s">
        <v>24</v>
      </c>
      <c r="P11" s="137" t="s">
        <v>24</v>
      </c>
      <c r="Q11" s="137"/>
    </row>
    <row r="12" spans="1:71" ht="12.95" customHeight="1" x14ac:dyDescent="0.2">
      <c r="A12" s="228" t="s">
        <v>184</v>
      </c>
      <c r="B12" s="244" t="s">
        <v>144</v>
      </c>
      <c r="C12" s="124" t="s">
        <v>163</v>
      </c>
      <c r="D12" s="200"/>
      <c r="E12" s="240"/>
      <c r="F12" s="137" t="s">
        <v>24</v>
      </c>
      <c r="G12" s="137" t="s">
        <v>24</v>
      </c>
      <c r="H12" s="137" t="s">
        <v>24</v>
      </c>
      <c r="I12" s="137" t="s">
        <v>24</v>
      </c>
      <c r="J12" s="137" t="s">
        <v>24</v>
      </c>
      <c r="K12" s="137" t="s">
        <v>24</v>
      </c>
      <c r="L12" s="137" t="s">
        <v>24</v>
      </c>
      <c r="M12" s="39">
        <v>4.9000000000000004</v>
      </c>
      <c r="N12" s="46">
        <v>5.42</v>
      </c>
      <c r="O12" s="46">
        <v>5.42</v>
      </c>
      <c r="P12" s="41">
        <v>5.42</v>
      </c>
      <c r="Q12" s="41">
        <v>5.58</v>
      </c>
    </row>
    <row r="13" spans="1:71" ht="12.95" customHeight="1" x14ac:dyDescent="0.2">
      <c r="A13" s="230"/>
      <c r="B13" s="245"/>
      <c r="C13" s="64" t="s">
        <v>185</v>
      </c>
      <c r="D13" s="200"/>
      <c r="E13" s="239"/>
      <c r="F13" s="29">
        <v>3.5</v>
      </c>
      <c r="G13" s="29">
        <v>3.5</v>
      </c>
      <c r="H13" s="29">
        <v>3.5</v>
      </c>
      <c r="I13" s="35">
        <v>3.5</v>
      </c>
      <c r="J13" s="35">
        <v>3.91</v>
      </c>
      <c r="K13" s="35">
        <v>4.5</v>
      </c>
      <c r="L13" s="35">
        <v>4.9000000000000004</v>
      </c>
      <c r="M13" s="137" t="s">
        <v>24</v>
      </c>
      <c r="N13" s="137" t="s">
        <v>24</v>
      </c>
      <c r="O13" s="137" t="s">
        <v>24</v>
      </c>
      <c r="P13" s="137" t="s">
        <v>24</v>
      </c>
      <c r="Q13" s="137"/>
      <c r="U13" s="127"/>
    </row>
    <row r="14" spans="1:71" ht="12.95" customHeight="1" x14ac:dyDescent="0.2">
      <c r="A14" s="145" t="s">
        <v>164</v>
      </c>
      <c r="B14" s="126" t="s">
        <v>143</v>
      </c>
      <c r="C14" s="124" t="s">
        <v>165</v>
      </c>
      <c r="D14" s="200"/>
      <c r="E14" s="240"/>
      <c r="F14" s="138" t="s">
        <v>24</v>
      </c>
      <c r="G14" s="138" t="s">
        <v>24</v>
      </c>
      <c r="H14" s="138" t="s">
        <v>24</v>
      </c>
      <c r="I14" s="138" t="s">
        <v>24</v>
      </c>
      <c r="J14" s="138" t="s">
        <v>24</v>
      </c>
      <c r="K14" s="138" t="s">
        <v>24</v>
      </c>
      <c r="L14" s="138" t="s">
        <v>24</v>
      </c>
      <c r="M14" s="138" t="s">
        <v>24</v>
      </c>
      <c r="N14" s="138" t="s">
        <v>24</v>
      </c>
      <c r="O14" s="138" t="s">
        <v>24</v>
      </c>
      <c r="P14" s="41">
        <v>1.1599999999999999</v>
      </c>
      <c r="Q14" s="41">
        <v>1.29</v>
      </c>
      <c r="U14" s="127"/>
    </row>
    <row r="15" spans="1:71" ht="12.95" customHeight="1" x14ac:dyDescent="0.2">
      <c r="A15" s="228" t="s">
        <v>150</v>
      </c>
      <c r="B15" s="231" t="s">
        <v>84</v>
      </c>
      <c r="C15" s="105" t="s">
        <v>166</v>
      </c>
      <c r="D15" s="200"/>
      <c r="E15" s="240"/>
      <c r="F15" s="138" t="s">
        <v>24</v>
      </c>
      <c r="G15" s="138" t="s">
        <v>24</v>
      </c>
      <c r="H15" s="138" t="s">
        <v>24</v>
      </c>
      <c r="I15" s="138" t="s">
        <v>24</v>
      </c>
      <c r="J15" s="138" t="s">
        <v>24</v>
      </c>
      <c r="K15" s="138" t="s">
        <v>24</v>
      </c>
      <c r="L15" s="138" t="s">
        <v>24</v>
      </c>
      <c r="M15" s="138" t="s">
        <v>24</v>
      </c>
      <c r="N15" s="137" t="s">
        <v>24</v>
      </c>
      <c r="O15" s="137" t="s">
        <v>24</v>
      </c>
      <c r="P15" s="41">
        <v>7.24</v>
      </c>
      <c r="Q15" s="41">
        <v>7.57</v>
      </c>
      <c r="U15" s="127"/>
    </row>
    <row r="16" spans="1:71" ht="12.95" customHeight="1" x14ac:dyDescent="0.2">
      <c r="A16" s="229"/>
      <c r="B16" s="232"/>
      <c r="C16" s="24" t="s">
        <v>55</v>
      </c>
      <c r="D16" s="200"/>
      <c r="E16" s="240"/>
      <c r="F16" s="138" t="s">
        <v>24</v>
      </c>
      <c r="G16" s="138" t="s">
        <v>24</v>
      </c>
      <c r="H16" s="138" t="s">
        <v>24</v>
      </c>
      <c r="I16" s="138" t="s">
        <v>24</v>
      </c>
      <c r="J16" s="138" t="s">
        <v>24</v>
      </c>
      <c r="K16" s="6">
        <v>5.46</v>
      </c>
      <c r="L16" s="6">
        <v>5.54</v>
      </c>
      <c r="M16" s="6">
        <v>5.54</v>
      </c>
      <c r="N16" s="138" t="s">
        <v>24</v>
      </c>
      <c r="O16" s="138" t="s">
        <v>24</v>
      </c>
      <c r="P16" s="138" t="s">
        <v>24</v>
      </c>
      <c r="Q16" s="138"/>
    </row>
    <row r="17" spans="1:17" ht="12.95" customHeight="1" x14ac:dyDescent="0.2">
      <c r="A17" s="230"/>
      <c r="B17" s="233"/>
      <c r="C17" s="24" t="s">
        <v>186</v>
      </c>
      <c r="D17" s="200"/>
      <c r="E17" s="240"/>
      <c r="F17" s="138" t="s">
        <v>24</v>
      </c>
      <c r="G17" s="138" t="s">
        <v>24</v>
      </c>
      <c r="H17" s="138" t="s">
        <v>24</v>
      </c>
      <c r="I17" s="138" t="s">
        <v>24</v>
      </c>
      <c r="J17" s="138" t="s">
        <v>24</v>
      </c>
      <c r="K17" s="138" t="s">
        <v>24</v>
      </c>
      <c r="L17" s="138" t="s">
        <v>24</v>
      </c>
      <c r="M17" s="138" t="s">
        <v>24</v>
      </c>
      <c r="N17" s="139">
        <v>6.22</v>
      </c>
      <c r="O17" s="139">
        <v>6.22</v>
      </c>
      <c r="P17" s="138" t="s">
        <v>24</v>
      </c>
      <c r="Q17" s="138"/>
    </row>
    <row r="18" spans="1:17" ht="12.95" customHeight="1" x14ac:dyDescent="0.2">
      <c r="A18" s="146" t="s">
        <v>85</v>
      </c>
      <c r="B18" s="125"/>
      <c r="C18" s="235" t="s">
        <v>167</v>
      </c>
      <c r="D18" s="200"/>
      <c r="E18" s="240"/>
      <c r="F18" s="36"/>
      <c r="G18" s="36"/>
      <c r="H18" s="42"/>
      <c r="I18" s="42"/>
      <c r="J18" s="42"/>
      <c r="K18" s="42"/>
      <c r="L18" s="42"/>
      <c r="M18" s="42"/>
      <c r="N18" s="43"/>
      <c r="O18" s="43"/>
      <c r="P18" s="44"/>
      <c r="Q18" s="44"/>
    </row>
    <row r="19" spans="1:17" ht="12.95" customHeight="1" x14ac:dyDescent="0.2">
      <c r="A19" s="147" t="s">
        <v>146</v>
      </c>
      <c r="B19" s="126" t="s">
        <v>151</v>
      </c>
      <c r="C19" s="236"/>
      <c r="D19" s="200"/>
      <c r="E19" s="240"/>
      <c r="F19" s="137" t="s">
        <v>24</v>
      </c>
      <c r="G19" s="137" t="s">
        <v>24</v>
      </c>
      <c r="H19" s="21">
        <v>6.59</v>
      </c>
      <c r="I19" s="21">
        <v>6.59</v>
      </c>
      <c r="J19" s="21">
        <v>6.89</v>
      </c>
      <c r="K19" s="21">
        <v>8.1199999999999992</v>
      </c>
      <c r="L19" s="21">
        <v>8.1199999999999992</v>
      </c>
      <c r="M19" s="21">
        <v>12.36</v>
      </c>
      <c r="N19" s="45">
        <v>13.66</v>
      </c>
      <c r="O19" s="45">
        <v>13.66</v>
      </c>
      <c r="P19" s="46">
        <v>13.41</v>
      </c>
      <c r="Q19" s="46">
        <v>13.14</v>
      </c>
    </row>
    <row r="20" spans="1:17" ht="12.95" customHeight="1" x14ac:dyDescent="0.2">
      <c r="A20" s="148" t="s">
        <v>147</v>
      </c>
      <c r="B20" s="108" t="s">
        <v>152</v>
      </c>
      <c r="C20" s="237"/>
      <c r="D20" s="200"/>
      <c r="E20" s="240"/>
      <c r="F20" s="15">
        <v>4</v>
      </c>
      <c r="G20" s="15">
        <v>4</v>
      </c>
      <c r="H20" s="15">
        <v>4</v>
      </c>
      <c r="I20" s="15">
        <v>4.2</v>
      </c>
      <c r="J20" s="15">
        <v>4.2</v>
      </c>
      <c r="K20" s="15">
        <v>4.97</v>
      </c>
      <c r="L20" s="15">
        <v>4.97</v>
      </c>
      <c r="M20" s="15">
        <v>7.56</v>
      </c>
      <c r="N20" s="40">
        <v>8.3000000000000007</v>
      </c>
      <c r="O20" s="40">
        <v>8.3000000000000007</v>
      </c>
      <c r="P20" s="41">
        <v>8.57</v>
      </c>
      <c r="Q20" s="41">
        <v>8.86</v>
      </c>
    </row>
    <row r="21" spans="1:17" ht="12.95" customHeight="1" x14ac:dyDescent="0.2">
      <c r="A21" s="142" t="s">
        <v>154</v>
      </c>
      <c r="B21" s="108" t="s">
        <v>153</v>
      </c>
      <c r="C21" s="105" t="s">
        <v>168</v>
      </c>
      <c r="D21" s="200"/>
      <c r="E21" s="240"/>
      <c r="F21" s="14">
        <v>1.05</v>
      </c>
      <c r="G21" s="14">
        <v>10.050000000000001</v>
      </c>
      <c r="H21" s="14">
        <v>1.05</v>
      </c>
      <c r="I21" s="14">
        <v>1.05</v>
      </c>
      <c r="J21" s="14">
        <v>1.05</v>
      </c>
      <c r="K21" s="14">
        <v>1.18</v>
      </c>
      <c r="L21" s="15">
        <v>1.18</v>
      </c>
      <c r="M21" s="15">
        <v>1.18</v>
      </c>
      <c r="N21" s="40">
        <v>1.27</v>
      </c>
      <c r="O21" s="40">
        <v>1.27</v>
      </c>
      <c r="P21" s="41">
        <v>0.89</v>
      </c>
      <c r="Q21" s="41">
        <v>0.89</v>
      </c>
    </row>
    <row r="22" spans="1:17" ht="12.95" customHeight="1" x14ac:dyDescent="0.2">
      <c r="A22" s="228" t="s">
        <v>155</v>
      </c>
      <c r="B22" s="231" t="s">
        <v>143</v>
      </c>
      <c r="C22" s="105" t="s">
        <v>142</v>
      </c>
      <c r="D22" s="200"/>
      <c r="E22" s="240"/>
      <c r="F22" s="138" t="s">
        <v>24</v>
      </c>
      <c r="G22" s="138" t="s">
        <v>24</v>
      </c>
      <c r="H22" s="138" t="s">
        <v>24</v>
      </c>
      <c r="I22" s="138" t="s">
        <v>24</v>
      </c>
      <c r="J22" s="138" t="s">
        <v>24</v>
      </c>
      <c r="K22" s="14">
        <v>1.84</v>
      </c>
      <c r="L22" s="15">
        <v>1.87</v>
      </c>
      <c r="M22" s="15">
        <v>1.87</v>
      </c>
      <c r="N22" s="40">
        <v>2.08</v>
      </c>
      <c r="O22" s="40">
        <v>2.08</v>
      </c>
      <c r="P22" s="41">
        <v>2.57</v>
      </c>
      <c r="Q22" s="41">
        <v>3.06</v>
      </c>
    </row>
    <row r="23" spans="1:17" ht="12.95" customHeight="1" x14ac:dyDescent="0.2">
      <c r="A23" s="230"/>
      <c r="B23" s="233"/>
      <c r="C23" s="24" t="s">
        <v>91</v>
      </c>
      <c r="D23" s="200"/>
      <c r="E23" s="240"/>
      <c r="F23" s="138" t="s">
        <v>24</v>
      </c>
      <c r="G23" s="138" t="s">
        <v>24</v>
      </c>
      <c r="H23" s="138" t="s">
        <v>24</v>
      </c>
      <c r="I23" s="140" t="s">
        <v>24</v>
      </c>
      <c r="J23" s="140" t="s">
        <v>24</v>
      </c>
      <c r="K23" s="28">
        <v>1.07</v>
      </c>
      <c r="L23" s="28">
        <v>1.1100000000000001</v>
      </c>
      <c r="M23" s="140">
        <v>1.18</v>
      </c>
      <c r="N23" s="138" t="s">
        <v>24</v>
      </c>
      <c r="O23" s="138" t="s">
        <v>24</v>
      </c>
      <c r="P23" s="138" t="s">
        <v>24</v>
      </c>
      <c r="Q23" s="138" t="s">
        <v>24</v>
      </c>
    </row>
    <row r="24" spans="1:17" s="152" customFormat="1" ht="12.95" customHeight="1" x14ac:dyDescent="0.2">
      <c r="A24" s="228" t="s">
        <v>188</v>
      </c>
      <c r="B24" s="231" t="s">
        <v>143</v>
      </c>
      <c r="C24" s="105" t="s">
        <v>195</v>
      </c>
      <c r="D24" s="200"/>
      <c r="E24" s="240"/>
      <c r="F24" s="138" t="s">
        <v>24</v>
      </c>
      <c r="G24" s="138" t="s">
        <v>24</v>
      </c>
      <c r="H24" s="138" t="s">
        <v>24</v>
      </c>
      <c r="I24" s="141" t="s">
        <v>24</v>
      </c>
      <c r="J24" s="141" t="s">
        <v>24</v>
      </c>
      <c r="K24" s="141" t="s">
        <v>24</v>
      </c>
      <c r="L24" s="141" t="s">
        <v>24</v>
      </c>
      <c r="M24" s="138" t="s">
        <v>24</v>
      </c>
      <c r="N24" s="138" t="s">
        <v>24</v>
      </c>
      <c r="O24" s="138" t="s">
        <v>24</v>
      </c>
      <c r="P24" s="138" t="s">
        <v>24</v>
      </c>
      <c r="Q24" s="138">
        <v>0.76</v>
      </c>
    </row>
    <row r="25" spans="1:17" s="152" customFormat="1" ht="12.95" customHeight="1" x14ac:dyDescent="0.2">
      <c r="A25" s="229"/>
      <c r="B25" s="232"/>
      <c r="C25" s="105" t="s">
        <v>176</v>
      </c>
      <c r="D25" s="200"/>
      <c r="E25" s="240"/>
      <c r="F25" s="138" t="s">
        <v>24</v>
      </c>
      <c r="G25" s="138" t="s">
        <v>24</v>
      </c>
      <c r="H25" s="138" t="s">
        <v>24</v>
      </c>
      <c r="I25" s="138" t="s">
        <v>24</v>
      </c>
      <c r="J25" s="137" t="s">
        <v>24</v>
      </c>
      <c r="K25" s="137" t="s">
        <v>24</v>
      </c>
      <c r="L25" s="137" t="s">
        <v>24</v>
      </c>
      <c r="M25" s="138" t="s">
        <v>24</v>
      </c>
      <c r="N25" s="138" t="s">
        <v>24</v>
      </c>
      <c r="O25" s="138" t="s">
        <v>24</v>
      </c>
      <c r="P25" s="138" t="s">
        <v>24</v>
      </c>
      <c r="Q25" s="138">
        <v>0.56999999999999995</v>
      </c>
    </row>
    <row r="26" spans="1:17" ht="12.95" customHeight="1" x14ac:dyDescent="0.2">
      <c r="A26" s="229"/>
      <c r="B26" s="232"/>
      <c r="C26" s="155" t="s">
        <v>169</v>
      </c>
      <c r="D26" s="200"/>
      <c r="E26" s="240"/>
      <c r="F26" s="138" t="s">
        <v>24</v>
      </c>
      <c r="G26" s="138" t="s">
        <v>24</v>
      </c>
      <c r="H26" s="138" t="s">
        <v>24</v>
      </c>
      <c r="I26" s="138" t="s">
        <v>24</v>
      </c>
      <c r="J26" s="137" t="s">
        <v>24</v>
      </c>
      <c r="K26" s="137" t="s">
        <v>24</v>
      </c>
      <c r="L26" s="137" t="s">
        <v>24</v>
      </c>
      <c r="M26" s="21">
        <v>0.45</v>
      </c>
      <c r="N26" s="40">
        <v>0.55000000000000004</v>
      </c>
      <c r="O26" s="40">
        <v>0.55000000000000004</v>
      </c>
      <c r="P26" s="41">
        <v>0.62</v>
      </c>
      <c r="Q26" s="41" t="s">
        <v>24</v>
      </c>
    </row>
    <row r="27" spans="1:17" ht="12.95" customHeight="1" x14ac:dyDescent="0.2">
      <c r="A27" s="230"/>
      <c r="B27" s="233"/>
      <c r="C27" s="24" t="s">
        <v>187</v>
      </c>
      <c r="D27" s="200"/>
      <c r="E27" s="240"/>
      <c r="F27" s="138" t="s">
        <v>24</v>
      </c>
      <c r="G27" s="138" t="s">
        <v>24</v>
      </c>
      <c r="H27" s="138" t="s">
        <v>24</v>
      </c>
      <c r="I27" s="138" t="s">
        <v>24</v>
      </c>
      <c r="J27" s="138" t="s">
        <v>24</v>
      </c>
      <c r="K27" s="138" t="s">
        <v>24</v>
      </c>
      <c r="L27" s="6">
        <v>0.45</v>
      </c>
      <c r="M27" s="138" t="s">
        <v>24</v>
      </c>
      <c r="N27" s="138" t="s">
        <v>24</v>
      </c>
      <c r="O27" s="138" t="s">
        <v>24</v>
      </c>
      <c r="P27" s="138" t="s">
        <v>24</v>
      </c>
      <c r="Q27" s="138" t="s">
        <v>24</v>
      </c>
    </row>
    <row r="28" spans="1:17" ht="12.95" customHeight="1" x14ac:dyDescent="0.2">
      <c r="A28" s="228" t="s">
        <v>156</v>
      </c>
      <c r="B28" s="231" t="s">
        <v>143</v>
      </c>
      <c r="C28" s="105" t="s">
        <v>91</v>
      </c>
      <c r="D28" s="200"/>
      <c r="E28" s="240"/>
      <c r="F28" s="140" t="s">
        <v>24</v>
      </c>
      <c r="G28" s="140" t="s">
        <v>24</v>
      </c>
      <c r="H28" s="42">
        <v>1.51</v>
      </c>
      <c r="I28" s="42">
        <v>1.51</v>
      </c>
      <c r="J28" s="42">
        <v>1.63</v>
      </c>
      <c r="K28" s="42">
        <v>2.5299999999999998</v>
      </c>
      <c r="L28" s="42">
        <v>2.5299999999999998</v>
      </c>
      <c r="M28" s="42">
        <v>1.95</v>
      </c>
      <c r="N28" s="43">
        <v>2.29</v>
      </c>
      <c r="O28" s="40">
        <v>2.29</v>
      </c>
      <c r="P28" s="41">
        <v>2.56</v>
      </c>
      <c r="Q28" s="41">
        <v>2.68</v>
      </c>
    </row>
    <row r="29" spans="1:17" ht="12.95" customHeight="1" x14ac:dyDescent="0.2">
      <c r="A29" s="229"/>
      <c r="B29" s="232"/>
      <c r="C29" s="105" t="s">
        <v>170</v>
      </c>
      <c r="D29" s="200"/>
      <c r="E29" s="239"/>
      <c r="F29" s="141" t="s">
        <v>24</v>
      </c>
      <c r="G29" s="141" t="s">
        <v>24</v>
      </c>
      <c r="H29" s="141" t="s">
        <v>24</v>
      </c>
      <c r="I29" s="141" t="s">
        <v>24</v>
      </c>
      <c r="J29" s="40">
        <v>0.95</v>
      </c>
      <c r="K29" s="40">
        <v>1.2</v>
      </c>
      <c r="L29" s="40">
        <v>1.2</v>
      </c>
      <c r="M29" s="40">
        <v>1.2</v>
      </c>
      <c r="N29" s="40">
        <v>1.63</v>
      </c>
      <c r="O29" s="40">
        <v>1.63</v>
      </c>
      <c r="P29" s="41">
        <v>1.63</v>
      </c>
      <c r="Q29" s="41">
        <v>1.68</v>
      </c>
    </row>
    <row r="30" spans="1:17" ht="12.95" customHeight="1" x14ac:dyDescent="0.2">
      <c r="A30" s="230"/>
      <c r="B30" s="233"/>
      <c r="C30" s="24" t="s">
        <v>80</v>
      </c>
      <c r="D30" s="200"/>
      <c r="E30" s="239"/>
      <c r="F30" s="141" t="s">
        <v>24</v>
      </c>
      <c r="G30" s="141" t="s">
        <v>24</v>
      </c>
      <c r="H30" s="141" t="s">
        <v>24</v>
      </c>
      <c r="I30" s="141">
        <v>0.92</v>
      </c>
      <c r="J30" s="138" t="s">
        <v>24</v>
      </c>
      <c r="K30" s="138" t="s">
        <v>24</v>
      </c>
      <c r="L30" s="138" t="s">
        <v>24</v>
      </c>
      <c r="M30" s="138" t="s">
        <v>24</v>
      </c>
      <c r="N30" s="138" t="s">
        <v>24</v>
      </c>
      <c r="O30" s="138" t="s">
        <v>24</v>
      </c>
      <c r="P30" s="138" t="s">
        <v>24</v>
      </c>
      <c r="Q30" s="138"/>
    </row>
    <row r="31" spans="1:17" ht="12.95" customHeight="1" x14ac:dyDescent="0.2">
      <c r="A31" s="142" t="s">
        <v>148</v>
      </c>
      <c r="B31" s="123" t="s">
        <v>143</v>
      </c>
      <c r="C31" s="105" t="s">
        <v>55</v>
      </c>
      <c r="D31" s="200"/>
      <c r="E31" s="240"/>
      <c r="F31" s="138" t="s">
        <v>24</v>
      </c>
      <c r="G31" s="138" t="s">
        <v>24</v>
      </c>
      <c r="H31" s="138" t="s">
        <v>24</v>
      </c>
      <c r="I31" s="138" t="s">
        <v>24</v>
      </c>
      <c r="J31" s="138" t="s">
        <v>24</v>
      </c>
      <c r="K31" s="138" t="s">
        <v>24</v>
      </c>
      <c r="L31" s="138" t="s">
        <v>24</v>
      </c>
      <c r="M31" s="138" t="s">
        <v>24</v>
      </c>
      <c r="N31" s="138" t="s">
        <v>24</v>
      </c>
      <c r="O31" s="138" t="s">
        <v>24</v>
      </c>
      <c r="P31" s="41">
        <v>0.47</v>
      </c>
      <c r="Q31" s="41">
        <v>0.44</v>
      </c>
    </row>
    <row r="32" spans="1:17" ht="12.95" customHeight="1" x14ac:dyDescent="0.2">
      <c r="A32" s="228" t="s">
        <v>157</v>
      </c>
      <c r="B32" s="231" t="s">
        <v>143</v>
      </c>
      <c r="C32" s="105" t="s">
        <v>169</v>
      </c>
      <c r="D32" s="200"/>
      <c r="E32" s="240"/>
      <c r="F32" s="138" t="s">
        <v>24</v>
      </c>
      <c r="G32" s="138" t="s">
        <v>24</v>
      </c>
      <c r="H32" s="138" t="s">
        <v>24</v>
      </c>
      <c r="I32" s="138" t="s">
        <v>24</v>
      </c>
      <c r="J32" s="138" t="s">
        <v>24</v>
      </c>
      <c r="K32" s="138" t="s">
        <v>24</v>
      </c>
      <c r="L32" s="138" t="s">
        <v>24</v>
      </c>
      <c r="M32" s="138" t="s">
        <v>24</v>
      </c>
      <c r="N32" s="48">
        <v>0.56000000000000005</v>
      </c>
      <c r="O32" s="48">
        <v>0.56000000000000005</v>
      </c>
      <c r="P32" s="49">
        <v>0.67</v>
      </c>
      <c r="Q32" s="49">
        <v>0.62</v>
      </c>
    </row>
    <row r="33" spans="1:17" ht="12.95" customHeight="1" x14ac:dyDescent="0.2">
      <c r="A33" s="229"/>
      <c r="B33" s="232"/>
      <c r="C33" s="24" t="s">
        <v>175</v>
      </c>
      <c r="D33" s="200"/>
      <c r="E33" s="240"/>
      <c r="F33" s="9">
        <v>0.21</v>
      </c>
      <c r="G33" s="9">
        <v>0.21</v>
      </c>
      <c r="H33" s="9">
        <v>0.21</v>
      </c>
      <c r="I33" s="9">
        <v>0.23</v>
      </c>
      <c r="J33" s="9">
        <v>0.36</v>
      </c>
      <c r="K33" s="9">
        <v>0.43</v>
      </c>
      <c r="L33" s="4">
        <v>0.43</v>
      </c>
      <c r="M33" s="4">
        <v>0.46</v>
      </c>
      <c r="N33" s="138" t="s">
        <v>24</v>
      </c>
      <c r="O33" s="138" t="s">
        <v>24</v>
      </c>
      <c r="P33" s="138" t="s">
        <v>24</v>
      </c>
      <c r="Q33" s="138"/>
    </row>
    <row r="34" spans="1:17" ht="12.95" customHeight="1" x14ac:dyDescent="0.2">
      <c r="A34" s="230"/>
      <c r="B34" s="233"/>
      <c r="C34" s="24" t="s">
        <v>176</v>
      </c>
      <c r="D34" s="200"/>
      <c r="E34" s="240"/>
      <c r="F34" s="9">
        <v>0.31</v>
      </c>
      <c r="G34" s="9">
        <v>0.31</v>
      </c>
      <c r="H34" s="9">
        <v>0.35</v>
      </c>
      <c r="I34" s="9">
        <v>0.37</v>
      </c>
      <c r="J34" s="9">
        <v>0.4</v>
      </c>
      <c r="K34" s="9">
        <v>0.48</v>
      </c>
      <c r="L34" s="4">
        <v>0.51</v>
      </c>
      <c r="M34" s="4">
        <v>0.51</v>
      </c>
      <c r="N34" s="138" t="s">
        <v>24</v>
      </c>
      <c r="O34" s="138" t="s">
        <v>24</v>
      </c>
      <c r="P34" s="138" t="s">
        <v>24</v>
      </c>
      <c r="Q34" s="138"/>
    </row>
    <row r="35" spans="1:17" ht="12.95" customHeight="1" x14ac:dyDescent="0.2">
      <c r="A35" s="228" t="s">
        <v>158</v>
      </c>
      <c r="B35" s="231" t="s">
        <v>145</v>
      </c>
      <c r="C35" s="24" t="s">
        <v>265</v>
      </c>
      <c r="D35" s="200"/>
      <c r="E35" s="240"/>
      <c r="F35" s="138" t="s">
        <v>24</v>
      </c>
      <c r="G35" s="138" t="s">
        <v>24</v>
      </c>
      <c r="H35" s="138" t="s">
        <v>24</v>
      </c>
      <c r="I35" s="138" t="s">
        <v>24</v>
      </c>
      <c r="J35" s="138" t="s">
        <v>24</v>
      </c>
      <c r="K35" s="138" t="s">
        <v>24</v>
      </c>
      <c r="L35" s="14">
        <v>1.7</v>
      </c>
      <c r="M35" s="14">
        <v>1.7</v>
      </c>
      <c r="N35" s="48">
        <v>1.91</v>
      </c>
      <c r="O35" s="48">
        <v>1.91</v>
      </c>
      <c r="P35" s="49">
        <v>2.4700000000000002</v>
      </c>
      <c r="Q35" s="49" t="s">
        <v>24</v>
      </c>
    </row>
    <row r="36" spans="1:17" ht="12.95" customHeight="1" x14ac:dyDescent="0.2">
      <c r="A36" s="229"/>
      <c r="B36" s="232"/>
      <c r="C36" s="105" t="s">
        <v>177</v>
      </c>
      <c r="D36" s="200"/>
      <c r="E36" s="239"/>
      <c r="F36" s="30">
        <v>1.67</v>
      </c>
      <c r="G36" s="30">
        <v>1.67</v>
      </c>
      <c r="H36" s="30">
        <v>1.67</v>
      </c>
      <c r="I36" s="30">
        <v>1.67</v>
      </c>
      <c r="J36" s="30">
        <v>1.67</v>
      </c>
      <c r="K36" s="138">
        <v>1.7</v>
      </c>
      <c r="L36" s="138" t="s">
        <v>24</v>
      </c>
      <c r="M36" s="138" t="s">
        <v>24</v>
      </c>
      <c r="N36" s="138" t="s">
        <v>24</v>
      </c>
      <c r="O36" s="138" t="s">
        <v>24</v>
      </c>
      <c r="P36" s="138" t="s">
        <v>24</v>
      </c>
      <c r="Q36" s="138">
        <v>2.11</v>
      </c>
    </row>
    <row r="37" spans="1:17" ht="12.95" customHeight="1" x14ac:dyDescent="0.2">
      <c r="A37" s="229"/>
      <c r="B37" s="232"/>
      <c r="C37" s="105" t="s">
        <v>55</v>
      </c>
      <c r="D37" s="200"/>
      <c r="E37" s="239"/>
      <c r="F37" s="138" t="s">
        <v>24</v>
      </c>
      <c r="G37" s="138" t="s">
        <v>24</v>
      </c>
      <c r="H37" s="138" t="s">
        <v>24</v>
      </c>
      <c r="I37" s="30">
        <v>1.07</v>
      </c>
      <c r="J37" s="30">
        <v>1.31</v>
      </c>
      <c r="K37" s="138">
        <v>1.45</v>
      </c>
      <c r="L37" s="138" t="s">
        <v>24</v>
      </c>
      <c r="M37" s="138" t="s">
        <v>24</v>
      </c>
      <c r="N37" s="138" t="s">
        <v>24</v>
      </c>
      <c r="O37" s="138" t="s">
        <v>24</v>
      </c>
      <c r="P37" s="138" t="s">
        <v>24</v>
      </c>
      <c r="Q37" s="138">
        <v>2.2599999999999998</v>
      </c>
    </row>
    <row r="38" spans="1:17" ht="12.95" customHeight="1" x14ac:dyDescent="0.2">
      <c r="A38" s="230"/>
      <c r="B38" s="233"/>
      <c r="C38" s="24" t="s">
        <v>178</v>
      </c>
      <c r="D38" s="200"/>
      <c r="E38" s="239"/>
      <c r="F38" s="31">
        <v>1.07</v>
      </c>
      <c r="G38" s="31">
        <v>1.07</v>
      </c>
      <c r="H38" s="31">
        <v>1.07</v>
      </c>
      <c r="I38" s="138" t="s">
        <v>24</v>
      </c>
      <c r="J38" s="138" t="s">
        <v>24</v>
      </c>
      <c r="K38" s="138" t="s">
        <v>24</v>
      </c>
      <c r="L38" s="138" t="s">
        <v>24</v>
      </c>
      <c r="M38" s="138" t="s">
        <v>24</v>
      </c>
      <c r="N38" s="138" t="s">
        <v>24</v>
      </c>
      <c r="O38" s="138" t="s">
        <v>24</v>
      </c>
      <c r="P38" s="138" t="s">
        <v>24</v>
      </c>
      <c r="Q38" s="138" t="s">
        <v>24</v>
      </c>
    </row>
    <row r="39" spans="1:17" ht="12.95" customHeight="1" x14ac:dyDescent="0.2">
      <c r="A39" s="145" t="s">
        <v>159</v>
      </c>
      <c r="B39" s="47" t="s">
        <v>143</v>
      </c>
      <c r="C39" s="105" t="s">
        <v>171</v>
      </c>
      <c r="D39" s="200"/>
      <c r="E39" s="240"/>
      <c r="F39" s="138" t="s">
        <v>24</v>
      </c>
      <c r="G39" s="138" t="s">
        <v>24</v>
      </c>
      <c r="H39" s="138" t="s">
        <v>24</v>
      </c>
      <c r="I39" s="138" t="s">
        <v>24</v>
      </c>
      <c r="J39" s="138" t="s">
        <v>24</v>
      </c>
      <c r="K39" s="138" t="s">
        <v>24</v>
      </c>
      <c r="L39" s="14">
        <v>2.2599999999999998</v>
      </c>
      <c r="M39" s="14">
        <v>2.2599999999999998</v>
      </c>
      <c r="N39" s="48">
        <v>2.64</v>
      </c>
      <c r="O39" s="48">
        <v>2.64</v>
      </c>
      <c r="P39" s="49">
        <v>3.16</v>
      </c>
      <c r="Q39" s="49">
        <v>3.52</v>
      </c>
    </row>
    <row r="40" spans="1:17" ht="12.95" customHeight="1" x14ac:dyDescent="0.2">
      <c r="A40" s="149" t="s">
        <v>160</v>
      </c>
      <c r="B40" s="47" t="s">
        <v>143</v>
      </c>
      <c r="C40" s="105" t="s">
        <v>172</v>
      </c>
      <c r="D40" s="201"/>
      <c r="E40" s="241"/>
      <c r="F40" s="138" t="s">
        <v>24</v>
      </c>
      <c r="G40" s="138" t="s">
        <v>24</v>
      </c>
      <c r="H40" s="15">
        <v>0.38</v>
      </c>
      <c r="I40" s="15">
        <v>0.38</v>
      </c>
      <c r="J40" s="15">
        <v>0.4</v>
      </c>
      <c r="K40" s="15">
        <v>0.52</v>
      </c>
      <c r="L40" s="15">
        <v>0.53</v>
      </c>
      <c r="M40" s="15">
        <v>0.56000000000000005</v>
      </c>
      <c r="N40" s="40">
        <v>0.62</v>
      </c>
      <c r="O40" s="40">
        <v>0.62</v>
      </c>
      <c r="P40" s="41">
        <v>0.62</v>
      </c>
      <c r="Q40" s="41">
        <v>0.71</v>
      </c>
    </row>
    <row r="41" spans="1:17" ht="12.95" customHeight="1" x14ac:dyDescent="0.2">
      <c r="A41" s="207" t="s">
        <v>215</v>
      </c>
      <c r="B41" s="206"/>
      <c r="C41" s="206"/>
      <c r="D41" s="206"/>
      <c r="E41" s="206"/>
      <c r="F41" s="207"/>
      <c r="G41" s="207"/>
      <c r="H41" s="207"/>
      <c r="I41" s="207"/>
      <c r="J41" s="207"/>
      <c r="K41" s="207"/>
      <c r="L41" s="207"/>
      <c r="M41" s="207"/>
      <c r="N41" s="207"/>
    </row>
    <row r="42" spans="1:17" ht="12.95" customHeight="1" x14ac:dyDescent="0.2">
      <c r="A42" s="131" t="s">
        <v>246</v>
      </c>
    </row>
    <row r="43" spans="1:17" ht="12.95" customHeight="1" x14ac:dyDescent="0.2">
      <c r="A43" s="234"/>
      <c r="B43" s="234"/>
      <c r="C43" s="234"/>
    </row>
    <row r="44" spans="1:17" ht="12.95" customHeight="1" x14ac:dyDescent="0.2"/>
    <row r="45" spans="1:17" ht="12.95" customHeight="1" x14ac:dyDescent="0.2"/>
    <row r="46" spans="1:17" ht="12.95" customHeight="1" x14ac:dyDescent="0.2"/>
    <row r="47" spans="1:17" ht="12.95" customHeight="1" x14ac:dyDescent="0.2"/>
    <row r="48" spans="1:17" ht="12.95" customHeight="1" x14ac:dyDescent="0.2">
      <c r="E48" s="150"/>
    </row>
    <row r="49" spans="5:5" ht="12.95" customHeight="1" x14ac:dyDescent="0.2">
      <c r="E49" s="150"/>
    </row>
    <row r="50" spans="5:5" ht="12.95" customHeight="1" x14ac:dyDescent="0.2">
      <c r="E50" s="150"/>
    </row>
    <row r="51" spans="5:5" ht="12.95" customHeight="1" x14ac:dyDescent="0.2">
      <c r="E51" s="150"/>
    </row>
    <row r="52" spans="5:5" ht="12.95" customHeight="1" x14ac:dyDescent="0.2">
      <c r="E52" s="150"/>
    </row>
    <row r="53" spans="5:5" ht="12.95" customHeight="1" x14ac:dyDescent="0.2">
      <c r="E53" s="150"/>
    </row>
    <row r="54" spans="5:5" ht="12.95" customHeight="1" x14ac:dyDescent="0.2"/>
    <row r="55" spans="5:5" ht="12.95" customHeight="1" x14ac:dyDescent="0.2">
      <c r="E55" s="150"/>
    </row>
    <row r="56" spans="5:5" ht="12.95" customHeight="1" x14ac:dyDescent="0.2">
      <c r="E56" s="150"/>
    </row>
    <row r="57" spans="5:5" ht="12.95" customHeight="1" x14ac:dyDescent="0.2">
      <c r="E57" s="150"/>
    </row>
    <row r="58" spans="5:5" x14ac:dyDescent="0.2">
      <c r="E58" s="150"/>
    </row>
    <row r="59" spans="5:5" x14ac:dyDescent="0.2">
      <c r="E59" s="150"/>
    </row>
    <row r="60" spans="5:5" x14ac:dyDescent="0.2">
      <c r="E60" s="150"/>
    </row>
    <row r="61" spans="5:5" x14ac:dyDescent="0.2">
      <c r="E61" s="150"/>
    </row>
    <row r="62" spans="5:5" x14ac:dyDescent="0.2">
      <c r="E62" s="150"/>
    </row>
    <row r="63" spans="5:5" x14ac:dyDescent="0.2">
      <c r="E63" s="150"/>
    </row>
    <row r="64" spans="5:5" x14ac:dyDescent="0.2">
      <c r="E64" s="150"/>
    </row>
    <row r="65" spans="5:5" x14ac:dyDescent="0.2">
      <c r="E65" s="150"/>
    </row>
  </sheetData>
  <mergeCells count="32">
    <mergeCell ref="F2:P2"/>
    <mergeCell ref="A22:A23"/>
    <mergeCell ref="A35:A38"/>
    <mergeCell ref="B35:B38"/>
    <mergeCell ref="A4:A5"/>
    <mergeCell ref="B4:B5"/>
    <mergeCell ref="A6:A7"/>
    <mergeCell ref="A9:A11"/>
    <mergeCell ref="B10:B11"/>
    <mergeCell ref="A12:A13"/>
    <mergeCell ref="B12:B13"/>
    <mergeCell ref="A2:A3"/>
    <mergeCell ref="B2:B3"/>
    <mergeCell ref="C2:C3"/>
    <mergeCell ref="D2:D3"/>
    <mergeCell ref="E2:E3"/>
    <mergeCell ref="A24:A27"/>
    <mergeCell ref="B24:B27"/>
    <mergeCell ref="A1:P1"/>
    <mergeCell ref="A43:C43"/>
    <mergeCell ref="B22:B23"/>
    <mergeCell ref="A32:A34"/>
    <mergeCell ref="B32:B34"/>
    <mergeCell ref="A41:N41"/>
    <mergeCell ref="D4:D40"/>
    <mergeCell ref="C18:C20"/>
    <mergeCell ref="E4:E40"/>
    <mergeCell ref="A28:A30"/>
    <mergeCell ref="B28:B30"/>
    <mergeCell ref="A15:A17"/>
    <mergeCell ref="B15:B17"/>
    <mergeCell ref="B6:B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Verão e Regional</vt:lpstr>
      <vt:lpstr>PM Regional</vt:lpstr>
      <vt:lpstr>PM Inverno e Uva</vt:lpstr>
      <vt:lpstr>PM Extrativo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hilma.fonseca</dc:creator>
  <cp:lastModifiedBy>Ministerio da Economia</cp:lastModifiedBy>
  <cp:lastPrinted>2018-04-13T20:38:40Z</cp:lastPrinted>
  <dcterms:created xsi:type="dcterms:W3CDTF">2018-04-05T19:42:40Z</dcterms:created>
  <dcterms:modified xsi:type="dcterms:W3CDTF">2019-07-19T18:17:14Z</dcterms:modified>
</cp:coreProperties>
</file>