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ina.ricardi\Documents\"/>
    </mc:Choice>
  </mc:AlternateContent>
  <xr:revisionPtr revIDLastSave="0" documentId="8_{50137DE0-5855-4E1D-8DDB-C496F5618117}" xr6:coauthVersionLast="44" xr6:coauthVersionMax="44" xr10:uidLastSave="{00000000-0000-0000-0000-000000000000}"/>
  <bookViews>
    <workbookView xWindow="-120" yWindow="-120" windowWidth="29040" windowHeight="15840" xr2:uid="{D8B2F833-C119-43D1-A816-1BED61EBF5E9}"/>
  </bookViews>
  <sheets>
    <sheet name="BAL RESUM." sheetId="1" r:id="rId1"/>
  </sheets>
  <externalReferences>
    <externalReference r:id="rId2"/>
  </externalReferences>
  <definedNames>
    <definedName name="_xlnm.Print_Titles" localSheetId="0">'BAL RESUM.'!$B:$B,'BAL RESUM.'!$1:$1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  <c r="L2" i="1"/>
  <c r="C4" i="1"/>
  <c r="I4" i="1" s="1"/>
  <c r="D4" i="1"/>
  <c r="M4" i="1" s="1"/>
  <c r="L4" i="1"/>
  <c r="C61" i="1"/>
  <c r="L61" i="1"/>
  <c r="C63" i="1"/>
  <c r="D63" i="1"/>
  <c r="F63" i="1"/>
  <c r="G63" i="1"/>
  <c r="I63" i="1"/>
  <c r="J63" i="1"/>
  <c r="L63" i="1"/>
  <c r="M63" i="1"/>
  <c r="O63" i="1"/>
  <c r="P63" i="1"/>
  <c r="R63" i="1"/>
  <c r="S63" i="1"/>
  <c r="B69" i="1"/>
  <c r="J4" i="1" l="1"/>
  <c r="S4" i="1"/>
  <c r="G4" i="1"/>
  <c r="P4" i="1"/>
  <c r="O4" i="1"/>
  <c r="F4" i="1"/>
  <c r="R4" i="1"/>
</calcChain>
</file>

<file path=xl/sharedStrings.xml><?xml version="1.0" encoding="utf-8"?>
<sst xmlns="http://schemas.openxmlformats.org/spreadsheetml/2006/main" count="173" uniqueCount="106">
  <si>
    <t>Elaboração: MAPA/SCRI/DNAC</t>
  </si>
  <si>
    <t>Reprodução permitida desde que citada a fonte</t>
  </si>
  <si>
    <t>Fonte: AgroStat Brasil a partir dos dados da SECEX/Ministério da Economia</t>
  </si>
  <si>
    <t>-</t>
  </si>
  <si>
    <t>Participação %</t>
  </si>
  <si>
    <t>Agronegócio</t>
  </si>
  <si>
    <t>Demais Produtos</t>
  </si>
  <si>
    <t>Total Brasil</t>
  </si>
  <si>
    <r>
      <t>D</t>
    </r>
    <r>
      <rPr>
        <b/>
        <sz val="7"/>
        <rFont val="Arial"/>
        <family val="2"/>
      </rPr>
      <t>%</t>
    </r>
  </si>
  <si>
    <t>Saldo</t>
  </si>
  <si>
    <t>Importação (US$ milhões)</t>
  </si>
  <si>
    <t>Exportação (US$ milhões)</t>
  </si>
  <si>
    <t>Leite em pó</t>
  </si>
  <si>
    <t>LEITE EM PÓ</t>
  </si>
  <si>
    <t xml:space="preserve">Lácteos </t>
  </si>
  <si>
    <t>LÁCTEOS</t>
  </si>
  <si>
    <t>Álcool</t>
  </si>
  <si>
    <t>ÁLCOOL</t>
  </si>
  <si>
    <t>Complexo sucroalcooleiro</t>
  </si>
  <si>
    <t>COMPLEXO SUCROALCOOLEIRO</t>
  </si>
  <si>
    <t>Fibras e produtos têxteis</t>
  </si>
  <si>
    <t>FIBRAS E PRODUTOS TÊXTEIS</t>
  </si>
  <si>
    <t>Azeite de oliva</t>
  </si>
  <si>
    <t>AZEITE DE OLIVA</t>
  </si>
  <si>
    <t>Óleo de dendê ou de palma</t>
  </si>
  <si>
    <t>OLEO DE DENDÊ OU DE PALMA</t>
  </si>
  <si>
    <t>Produtos oleaginosos (exclui soja)</t>
  </si>
  <si>
    <t>PRODUTOS OLEAGINOSOS (EXCLUI SOJA)</t>
  </si>
  <si>
    <t>Hortícolas, leguminosas, raízes e tubérculos</t>
  </si>
  <si>
    <t>PRODUTOS HORTÍCOLAS, LEGUMINOSAS, RAÍZES E TUBÉRCULOS</t>
  </si>
  <si>
    <t>Salmões, frescos ou refrigerados</t>
  </si>
  <si>
    <t>SALMÕES, FRESCOS OU REFRIGERADOS</t>
  </si>
  <si>
    <t>Pescados</t>
  </si>
  <si>
    <t>PESCADOS</t>
  </si>
  <si>
    <t>Borracha natural</t>
  </si>
  <si>
    <t>BORRACHA NATURAL</t>
  </si>
  <si>
    <t>Papel</t>
  </si>
  <si>
    <t>PAPEL</t>
  </si>
  <si>
    <t>Produtos florestais</t>
  </si>
  <si>
    <t>PRODUTOS FLORESTAIS</t>
  </si>
  <si>
    <t>Arroz</t>
  </si>
  <si>
    <t>ARROZ</t>
  </si>
  <si>
    <t>Malte</t>
  </si>
  <si>
    <t>MALTE</t>
  </si>
  <si>
    <t>Trigo</t>
  </si>
  <si>
    <t>TRIGO</t>
  </si>
  <si>
    <t>Cereais, farinhas e preparações</t>
  </si>
  <si>
    <t>CEREAIS, FARINHAS E PREPARAÇÕES</t>
  </si>
  <si>
    <t>IMPORTAÇÕES DO AGRONEGÓCIO</t>
  </si>
  <si>
    <t>Lácteos</t>
  </si>
  <si>
    <t>Cacau e seus produtos</t>
  </si>
  <si>
    <t>CACAU E SEUS PRODUTOS</t>
  </si>
  <si>
    <t>Animais vivos</t>
  </si>
  <si>
    <t>ANIMAIS VIVOS (EXCETO PESCADOS)</t>
  </si>
  <si>
    <t>Frutas (inclui nozes e castanhas)</t>
  </si>
  <si>
    <t>FRUTAS (INCLUI NOZES E CASTANHAS)</t>
  </si>
  <si>
    <t>Couros e seus produtos</t>
  </si>
  <si>
    <t>COUROS, PRODUTOS DE COURO E PELETERIA</t>
  </si>
  <si>
    <t>Sucos</t>
  </si>
  <si>
    <t>SUCOS</t>
  </si>
  <si>
    <t>Fumo e seus produtos</t>
  </si>
  <si>
    <t>FUMO E SEUS PRODUTOS</t>
  </si>
  <si>
    <t>Algodão</t>
  </si>
  <si>
    <t>Café solúvel</t>
  </si>
  <si>
    <t>CAFÉ SOLÚVEL</t>
  </si>
  <si>
    <t>Café verde</t>
  </si>
  <si>
    <t>CAFÉ VERDE</t>
  </si>
  <si>
    <t>Café</t>
  </si>
  <si>
    <t>CAFÉ</t>
  </si>
  <si>
    <t>Açúcar</t>
  </si>
  <si>
    <t>AÇÚCAR DE CANA OU BETERRABA</t>
  </si>
  <si>
    <t>Complexo Sucroalcooleiro</t>
  </si>
  <si>
    <t>Milho</t>
  </si>
  <si>
    <t>MILHO</t>
  </si>
  <si>
    <t>Madeiras e suas obras</t>
  </si>
  <si>
    <t>MADEIRA</t>
  </si>
  <si>
    <t>Celulose</t>
  </si>
  <si>
    <t>CELULOSE</t>
  </si>
  <si>
    <t>Produtos Florestais</t>
  </si>
  <si>
    <t>in natura</t>
  </si>
  <si>
    <t>CARNE SUÍNA in natura</t>
  </si>
  <si>
    <t>Carne Suína</t>
  </si>
  <si>
    <t>CARNE SUÍNA</t>
  </si>
  <si>
    <t>CARNE BOVINA in natura</t>
  </si>
  <si>
    <t>Carne Bovina</t>
  </si>
  <si>
    <t>CARNE BOVINA</t>
  </si>
  <si>
    <t>CARNE DE FRANGO in natura</t>
  </si>
  <si>
    <t>Carne de Frango</t>
  </si>
  <si>
    <t>CARNE DE FRANGO</t>
  </si>
  <si>
    <t>Carnes</t>
  </si>
  <si>
    <t>CARNES</t>
  </si>
  <si>
    <t>Óleo de soja</t>
  </si>
  <si>
    <t>OLEO DE SOJA</t>
  </si>
  <si>
    <t>Farelo de soja</t>
  </si>
  <si>
    <t>FARELO DE SOJA</t>
  </si>
  <si>
    <t>Soja em grãos</t>
  </si>
  <si>
    <t>SOJA EM GRÃOS</t>
  </si>
  <si>
    <t>Complexo Soja</t>
  </si>
  <si>
    <t>COMPLEXO SOJA</t>
  </si>
  <si>
    <t>EXPORTAÇÕES DO AGRONEGÓCIO</t>
  </si>
  <si>
    <t>Preço Médio (US$/t)</t>
  </si>
  <si>
    <t>Quantidade (mil toneladas)</t>
  </si>
  <si>
    <t>Valor (US$ milhões)</t>
  </si>
  <si>
    <t>Principais Produtos</t>
  </si>
  <si>
    <t>Produtos</t>
  </si>
  <si>
    <t xml:space="preserve">BALANÇA COMERCIAL DO AGRONEGÓCIO - SÍNTESE DOS RESULTADOS DO MÊS E DO ACUMULADO NO 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</si>
</sst>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  <numFmt numFmtId="167" formatCode="#,##0;[Red]\-#,##0;_(* &quot;---&quot;_);_(@_)"/>
    <numFmt numFmtId="168" formatCode="#,##0.0;[Red]\-#,##0.0;_(* &quot;---&quot;_);_(@_)"/>
    <numFmt numFmtId="169" formatCode="#,##0.0"/>
  </numFmts>
  <fonts count="9" x14ac:knownFonts="1">
    <font>
      <sz val="10"/>
      <name val="Arial"/>
    </font>
    <font>
      <sz val="7"/>
      <name val="Arial"/>
      <family val="2"/>
    </font>
    <font>
      <u/>
      <sz val="10"/>
      <color indexed="12"/>
      <name val="Arial"/>
      <family val="2"/>
    </font>
    <font>
      <u/>
      <sz val="7"/>
      <color indexed="18"/>
      <name val="Arial"/>
      <family val="2"/>
    </font>
    <font>
      <sz val="10"/>
      <name val="Arial"/>
      <family val="2"/>
    </font>
    <font>
      <sz val="7"/>
      <color indexed="8"/>
      <name val="Arial"/>
      <family val="2"/>
    </font>
    <font>
      <b/>
      <sz val="7"/>
      <name val="Arial"/>
      <family val="2"/>
    </font>
    <font>
      <b/>
      <sz val="7"/>
      <name val="Symbol"/>
      <family val="1"/>
      <charset val="2"/>
    </font>
    <font>
      <i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04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2" xfId="1" applyNumberFormat="1" applyFont="1" applyFill="1" applyBorder="1" applyAlignment="1">
      <alignment horizontal="right" vertical="center"/>
    </xf>
    <xf numFmtId="166" fontId="1" fillId="0" borderId="2" xfId="1" applyNumberFormat="1" applyFont="1" applyFill="1" applyBorder="1" applyAlignment="1">
      <alignment vertical="center"/>
    </xf>
    <xf numFmtId="166" fontId="1" fillId="0" borderId="2" xfId="1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167" fontId="1" fillId="2" borderId="0" xfId="1" applyNumberFormat="1" applyFont="1" applyFill="1" applyBorder="1" applyAlignment="1">
      <alignment vertical="center"/>
    </xf>
    <xf numFmtId="168" fontId="1" fillId="2" borderId="0" xfId="1" applyNumberFormat="1" applyFont="1" applyFill="1" applyBorder="1" applyAlignment="1">
      <alignment vertical="center"/>
    </xf>
    <xf numFmtId="164" fontId="1" fillId="2" borderId="0" xfId="1" applyNumberFormat="1" applyFont="1" applyFill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indent="2"/>
    </xf>
    <xf numFmtId="167" fontId="1" fillId="0" borderId="0" xfId="1" applyNumberFormat="1" applyFont="1" applyFill="1" applyBorder="1" applyAlignment="1">
      <alignment vertical="center"/>
    </xf>
    <xf numFmtId="168" fontId="1" fillId="0" borderId="0" xfId="1" applyNumberFormat="1" applyFont="1" applyFill="1" applyBorder="1" applyAlignment="1">
      <alignment vertical="center"/>
    </xf>
    <xf numFmtId="0" fontId="5" fillId="0" borderId="0" xfId="3" applyFont="1" applyAlignment="1">
      <alignment horizontal="left" vertical="center" wrapText="1"/>
    </xf>
    <xf numFmtId="0" fontId="5" fillId="0" borderId="0" xfId="3" applyFont="1" applyAlignment="1">
      <alignment horizontal="left" vertical="center" wrapText="1" inden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68" fontId="6" fillId="0" borderId="0" xfId="1" applyNumberFormat="1" applyFont="1" applyFill="1" applyBorder="1" applyAlignment="1">
      <alignment horizontal="center" vertical="center"/>
    </xf>
    <xf numFmtId="3" fontId="6" fillId="0" borderId="2" xfId="1" applyNumberFormat="1" applyFont="1" applyFill="1" applyBorder="1" applyAlignment="1">
      <alignment horizontal="center" vertical="center"/>
    </xf>
    <xf numFmtId="168" fontId="6" fillId="0" borderId="2" xfId="1" applyNumberFormat="1" applyFont="1" applyFill="1" applyBorder="1" applyAlignment="1">
      <alignment horizontal="center" vertical="center"/>
    </xf>
    <xf numFmtId="168" fontId="6" fillId="0" borderId="2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168" fontId="6" fillId="2" borderId="9" xfId="1" applyNumberFormat="1" applyFont="1" applyFill="1" applyBorder="1" applyAlignment="1">
      <alignment vertical="center"/>
    </xf>
    <xf numFmtId="3" fontId="6" fillId="2" borderId="9" xfId="1" applyNumberFormat="1" applyFont="1" applyFill="1" applyBorder="1" applyAlignment="1">
      <alignment vertical="center"/>
    </xf>
    <xf numFmtId="3" fontId="6" fillId="2" borderId="10" xfId="1" applyNumberFormat="1" applyFont="1" applyFill="1" applyBorder="1" applyAlignment="1">
      <alignment vertical="center"/>
    </xf>
    <xf numFmtId="168" fontId="6" fillId="2" borderId="11" xfId="1" applyNumberFormat="1" applyFont="1" applyFill="1" applyBorder="1" applyAlignment="1">
      <alignment vertical="center"/>
    </xf>
    <xf numFmtId="169" fontId="6" fillId="2" borderId="9" xfId="1" applyNumberFormat="1" applyFont="1" applyFill="1" applyBorder="1" applyAlignment="1">
      <alignment vertical="center"/>
    </xf>
    <xf numFmtId="169" fontId="6" fillId="2" borderId="10" xfId="1" applyNumberFormat="1" applyFont="1" applyFill="1" applyBorder="1" applyAlignment="1">
      <alignment vertical="center"/>
    </xf>
    <xf numFmtId="0" fontId="6" fillId="2" borderId="12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3" fontId="1" fillId="0" borderId="0" xfId="1" applyNumberFormat="1" applyFont="1" applyFill="1" applyBorder="1" applyAlignment="1">
      <alignment vertical="center"/>
    </xf>
    <xf numFmtId="3" fontId="1" fillId="0" borderId="14" xfId="1" applyNumberFormat="1" applyFont="1" applyFill="1" applyBorder="1" applyAlignment="1">
      <alignment vertical="center"/>
    </xf>
    <xf numFmtId="168" fontId="1" fillId="0" borderId="15" xfId="1" applyNumberFormat="1" applyFont="1" applyFill="1" applyBorder="1" applyAlignment="1">
      <alignment vertical="center"/>
    </xf>
    <xf numFmtId="169" fontId="1" fillId="0" borderId="0" xfId="1" applyNumberFormat="1" applyFont="1" applyFill="1" applyBorder="1" applyAlignment="1">
      <alignment vertical="center"/>
    </xf>
    <xf numFmtId="169" fontId="1" fillId="0" borderId="14" xfId="1" applyNumberFormat="1" applyFont="1" applyFill="1" applyBorder="1" applyAlignment="1">
      <alignment vertical="center"/>
    </xf>
    <xf numFmtId="0" fontId="1" fillId="0" borderId="16" xfId="0" applyFont="1" applyBorder="1" applyAlignment="1">
      <alignment horizontal="left" vertical="center" indent="1"/>
    </xf>
    <xf numFmtId="0" fontId="1" fillId="0" borderId="16" xfId="0" applyFont="1" applyBorder="1" applyAlignment="1">
      <alignment horizontal="left" vertical="center"/>
    </xf>
    <xf numFmtId="168" fontId="6" fillId="2" borderId="0" xfId="1" applyNumberFormat="1" applyFont="1" applyFill="1" applyBorder="1" applyAlignment="1">
      <alignment vertical="center"/>
    </xf>
    <xf numFmtId="3" fontId="6" fillId="2" borderId="0" xfId="1" applyNumberFormat="1" applyFont="1" applyFill="1" applyBorder="1" applyAlignment="1">
      <alignment vertical="center"/>
    </xf>
    <xf numFmtId="3" fontId="6" fillId="2" borderId="14" xfId="1" applyNumberFormat="1" applyFont="1" applyFill="1" applyBorder="1" applyAlignment="1">
      <alignment vertical="center"/>
    </xf>
    <xf numFmtId="168" fontId="6" fillId="2" borderId="15" xfId="1" applyNumberFormat="1" applyFont="1" applyFill="1" applyBorder="1" applyAlignment="1">
      <alignment vertical="center"/>
    </xf>
    <xf numFmtId="169" fontId="6" fillId="2" borderId="0" xfId="1" applyNumberFormat="1" applyFont="1" applyFill="1" applyBorder="1" applyAlignment="1">
      <alignment vertical="center"/>
    </xf>
    <xf numFmtId="169" fontId="6" fillId="2" borderId="14" xfId="1" applyNumberFormat="1" applyFont="1" applyFill="1" applyBorder="1" applyAlignment="1">
      <alignment vertical="center"/>
    </xf>
    <xf numFmtId="0" fontId="6" fillId="2" borderId="16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left" vertical="center"/>
    </xf>
    <xf numFmtId="168" fontId="6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14" xfId="1" applyNumberFormat="1" applyFont="1" applyFill="1" applyBorder="1" applyAlignment="1">
      <alignment vertical="center"/>
    </xf>
    <xf numFmtId="168" fontId="6" fillId="0" borderId="15" xfId="1" applyNumberFormat="1" applyFont="1" applyFill="1" applyBorder="1" applyAlignment="1">
      <alignment vertical="center"/>
    </xf>
    <xf numFmtId="169" fontId="6" fillId="0" borderId="0" xfId="1" applyNumberFormat="1" applyFont="1" applyFill="1" applyBorder="1" applyAlignment="1">
      <alignment vertical="center"/>
    </xf>
    <xf numFmtId="169" fontId="6" fillId="0" borderId="14" xfId="1" applyNumberFormat="1" applyFont="1" applyFill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3" fontId="1" fillId="2" borderId="0" xfId="1" applyNumberFormat="1" applyFont="1" applyFill="1" applyBorder="1" applyAlignment="1">
      <alignment vertical="center"/>
    </xf>
    <xf numFmtId="3" fontId="1" fillId="2" borderId="14" xfId="1" applyNumberFormat="1" applyFont="1" applyFill="1" applyBorder="1" applyAlignment="1">
      <alignment vertical="center"/>
    </xf>
    <xf numFmtId="168" fontId="1" fillId="2" borderId="15" xfId="1" applyNumberFormat="1" applyFont="1" applyFill="1" applyBorder="1" applyAlignment="1">
      <alignment vertical="center"/>
    </xf>
    <xf numFmtId="169" fontId="1" fillId="2" borderId="0" xfId="1" applyNumberFormat="1" applyFont="1" applyFill="1" applyBorder="1" applyAlignment="1">
      <alignment vertical="center"/>
    </xf>
    <xf numFmtId="169" fontId="1" fillId="2" borderId="14" xfId="1" applyNumberFormat="1" applyFont="1" applyFill="1" applyBorder="1" applyAlignment="1">
      <alignment vertical="center"/>
    </xf>
    <xf numFmtId="0" fontId="1" fillId="2" borderId="16" xfId="0" applyFont="1" applyFill="1" applyBorder="1" applyAlignment="1">
      <alignment horizontal="left" vertical="center" indent="1"/>
    </xf>
    <xf numFmtId="0" fontId="1" fillId="4" borderId="16" xfId="0" applyFont="1" applyFill="1" applyBorder="1" applyAlignment="1">
      <alignment horizontal="left" vertical="center"/>
    </xf>
    <xf numFmtId="0" fontId="1" fillId="5" borderId="0" xfId="0" applyFont="1" applyFill="1" applyAlignment="1">
      <alignment vertical="center"/>
    </xf>
    <xf numFmtId="0" fontId="1" fillId="5" borderId="14" xfId="0" applyFont="1" applyFill="1" applyBorder="1" applyAlignment="1">
      <alignment vertical="center"/>
    </xf>
    <xf numFmtId="49" fontId="6" fillId="5" borderId="15" xfId="0" applyNumberFormat="1" applyFont="1" applyFill="1" applyBorder="1" applyAlignment="1">
      <alignment horizontal="center" vertical="center"/>
    </xf>
    <xf numFmtId="49" fontId="6" fillId="5" borderId="0" xfId="0" applyNumberFormat="1" applyFont="1" applyFill="1" applyAlignment="1">
      <alignment horizontal="center" vertical="center" wrapText="1"/>
    </xf>
    <xf numFmtId="49" fontId="6" fillId="5" borderId="14" xfId="0" applyNumberFormat="1" applyFont="1" applyFill="1" applyBorder="1" applyAlignment="1">
      <alignment horizontal="center" vertical="center" wrapText="1"/>
    </xf>
    <xf numFmtId="49" fontId="6" fillId="5" borderId="0" xfId="0" applyNumberFormat="1" applyFont="1" applyFill="1" applyAlignment="1">
      <alignment horizontal="center" vertical="center"/>
    </xf>
    <xf numFmtId="169" fontId="6" fillId="5" borderId="0" xfId="0" applyNumberFormat="1" applyFont="1" applyFill="1" applyAlignment="1">
      <alignment horizontal="center" vertical="center"/>
    </xf>
    <xf numFmtId="169" fontId="6" fillId="5" borderId="0" xfId="0" applyNumberFormat="1" applyFont="1" applyFill="1" applyAlignment="1">
      <alignment horizontal="center" vertical="center" wrapText="1"/>
    </xf>
    <xf numFmtId="169" fontId="6" fillId="5" borderId="14" xfId="0" applyNumberFormat="1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vertical="center"/>
    </xf>
    <xf numFmtId="168" fontId="6" fillId="2" borderId="9" xfId="1" applyNumberFormat="1" applyFont="1" applyFill="1" applyBorder="1" applyAlignment="1">
      <alignment horizontal="right" vertical="center"/>
    </xf>
    <xf numFmtId="3" fontId="6" fillId="2" borderId="9" xfId="1" applyNumberFormat="1" applyFont="1" applyFill="1" applyBorder="1" applyAlignment="1">
      <alignment horizontal="right" vertical="center"/>
    </xf>
    <xf numFmtId="3" fontId="6" fillId="2" borderId="10" xfId="1" applyNumberFormat="1" applyFont="1" applyFill="1" applyBorder="1" applyAlignment="1">
      <alignment horizontal="right" vertical="center"/>
    </xf>
    <xf numFmtId="168" fontId="6" fillId="2" borderId="11" xfId="1" applyNumberFormat="1" applyFont="1" applyFill="1" applyBorder="1" applyAlignment="1">
      <alignment horizontal="right" vertical="center"/>
    </xf>
    <xf numFmtId="0" fontId="6" fillId="2" borderId="17" xfId="0" applyFont="1" applyFill="1" applyBorder="1" applyAlignment="1">
      <alignment horizontal="left" vertical="center"/>
    </xf>
    <xf numFmtId="0" fontId="1" fillId="0" borderId="16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49" fontId="7" fillId="3" borderId="18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/>
    </xf>
    <xf numFmtId="0" fontId="3" fillId="0" borderId="1" xfId="2" applyFont="1" applyFill="1" applyBorder="1" applyAlignment="1" applyProtection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</cellXfs>
  <cellStyles count="4">
    <cellStyle name="Hiperlink" xfId="2" builtinId="8"/>
    <cellStyle name="Normal" xfId="0" builtinId="0"/>
    <cellStyle name="Normal_Balança Janeiro-022" xfId="3" xr:uid="{D734A26E-10EA-4D5C-AFF6-38A542FA152E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ito/Desktop/gast&#227;o%20recente/Gast&#227;o%202/nota%20dez%202021/Dezembro%20-%20Balan&#231;a%20Comercial%20do%20Agroneg&#243;cio%20Resumida%20-%20COMPL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ês"/>
      <sheetName val="Ano"/>
      <sheetName val="TOTAIS"/>
    </sheetNames>
    <sheetDataSet>
      <sheetData sheetId="0">
        <row r="1">
          <cell r="C1" t="str">
            <v>Dezembro/2020</v>
          </cell>
          <cell r="E1" t="str">
            <v>Dezembro/2021</v>
          </cell>
          <cell r="M1" t="str">
            <v>Dezembro</v>
          </cell>
        </row>
        <row r="3">
          <cell r="M3">
            <v>2021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grostat.agricultura.gov.br/" TargetMode="External"/><Relationship Id="rId1" Type="http://schemas.openxmlformats.org/officeDocument/2006/relationships/hyperlink" Target="http://www.agricultura.gov.br/agrost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F0FD8-098F-4624-803E-6766D7795528}">
  <sheetPr>
    <tabColor rgb="FFFF0000"/>
  </sheetPr>
  <dimension ref="A1:T71"/>
  <sheetViews>
    <sheetView showGridLines="0" tabSelected="1" topLeftCell="B1" zoomScaleNormal="100" zoomScaleSheetLayoutView="75" workbookViewId="0">
      <selection activeCell="AA23" sqref="AA23"/>
    </sheetView>
  </sheetViews>
  <sheetFormatPr defaultRowHeight="9" x14ac:dyDescent="0.2"/>
  <cols>
    <col min="1" max="1" width="37.42578125" style="1" hidden="1" customWidth="1"/>
    <col min="2" max="2" width="30.42578125" style="1" customWidth="1"/>
    <col min="3" max="4" width="8" style="1" customWidth="1"/>
    <col min="5" max="5" width="6.5703125" style="1" bestFit="1" customWidth="1"/>
    <col min="6" max="7" width="8" style="1" customWidth="1"/>
    <col min="8" max="8" width="5.42578125" style="1" bestFit="1" customWidth="1"/>
    <col min="9" max="10" width="8" style="1" customWidth="1"/>
    <col min="11" max="11" width="5.42578125" style="1" bestFit="1" customWidth="1"/>
    <col min="12" max="13" width="7.85546875" style="1" customWidth="1"/>
    <col min="14" max="14" width="5.42578125" style="1" bestFit="1" customWidth="1"/>
    <col min="15" max="16" width="7.85546875" style="1" customWidth="1"/>
    <col min="17" max="17" width="5.42578125" style="1" bestFit="1" customWidth="1"/>
    <col min="18" max="19" width="7.7109375" style="1" customWidth="1"/>
    <col min="20" max="20" width="5.42578125" style="1" bestFit="1" customWidth="1"/>
    <col min="21" max="16384" width="9.140625" style="1"/>
  </cols>
  <sheetData>
    <row r="1" spans="1:20" x14ac:dyDescent="0.2">
      <c r="A1" s="26"/>
      <c r="B1" s="101" t="s">
        <v>105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1:20" x14ac:dyDescent="0.2">
      <c r="A2" s="97" t="s">
        <v>104</v>
      </c>
      <c r="B2" s="97" t="s">
        <v>103</v>
      </c>
      <c r="C2" s="96" t="str">
        <f>[1]Mês!M1</f>
        <v>Dezembro</v>
      </c>
      <c r="D2" s="100"/>
      <c r="E2" s="100"/>
      <c r="F2" s="100"/>
      <c r="G2" s="100"/>
      <c r="H2" s="100"/>
      <c r="I2" s="100"/>
      <c r="J2" s="100"/>
      <c r="K2" s="103"/>
      <c r="L2" s="102" t="str">
        <f>"Janeiro"&amp;" - "&amp;C2</f>
        <v>Janeiro - Dezembro</v>
      </c>
      <c r="M2" s="100"/>
      <c r="N2" s="100"/>
      <c r="O2" s="100"/>
      <c r="P2" s="100"/>
      <c r="Q2" s="100"/>
      <c r="R2" s="100"/>
      <c r="S2" s="100"/>
      <c r="T2" s="100"/>
    </row>
    <row r="3" spans="1:20" x14ac:dyDescent="0.2">
      <c r="A3" s="98"/>
      <c r="B3" s="98"/>
      <c r="C3" s="89" t="s">
        <v>102</v>
      </c>
      <c r="D3" s="89"/>
      <c r="E3" s="89"/>
      <c r="F3" s="89" t="s">
        <v>101</v>
      </c>
      <c r="G3" s="89"/>
      <c r="H3" s="89"/>
      <c r="I3" s="89" t="s">
        <v>100</v>
      </c>
      <c r="J3" s="89"/>
      <c r="K3" s="92"/>
      <c r="L3" s="95" t="s">
        <v>102</v>
      </c>
      <c r="M3" s="89"/>
      <c r="N3" s="89"/>
      <c r="O3" s="89" t="s">
        <v>101</v>
      </c>
      <c r="P3" s="89"/>
      <c r="Q3" s="89"/>
      <c r="R3" s="89" t="s">
        <v>100</v>
      </c>
      <c r="S3" s="89"/>
      <c r="T3" s="92"/>
    </row>
    <row r="4" spans="1:20" x14ac:dyDescent="0.2">
      <c r="A4" s="99"/>
      <c r="B4" s="99"/>
      <c r="C4" s="18" t="str">
        <f>RIGHT([1]Mês!C1,4)</f>
        <v>2020</v>
      </c>
      <c r="D4" s="18" t="str">
        <f>RIGHT([1]Mês!E1,4)</f>
        <v>2021</v>
      </c>
      <c r="E4" s="20" t="s">
        <v>8</v>
      </c>
      <c r="F4" s="18" t="str">
        <f>$C$4</f>
        <v>2020</v>
      </c>
      <c r="G4" s="18" t="str">
        <f>$D$4</f>
        <v>2021</v>
      </c>
      <c r="H4" s="20" t="s">
        <v>8</v>
      </c>
      <c r="I4" s="18" t="str">
        <f>$C$4</f>
        <v>2020</v>
      </c>
      <c r="J4" s="18" t="str">
        <f>$D$4</f>
        <v>2021</v>
      </c>
      <c r="K4" s="87" t="s">
        <v>8</v>
      </c>
      <c r="L4" s="18" t="str">
        <f>$C$4</f>
        <v>2020</v>
      </c>
      <c r="M4" s="18" t="str">
        <f>$D$4</f>
        <v>2021</v>
      </c>
      <c r="N4" s="20" t="s">
        <v>8</v>
      </c>
      <c r="O4" s="18" t="str">
        <f>$C$4</f>
        <v>2020</v>
      </c>
      <c r="P4" s="18" t="str">
        <f>$D$4</f>
        <v>2021</v>
      </c>
      <c r="Q4" s="20" t="s">
        <v>8</v>
      </c>
      <c r="R4" s="18" t="str">
        <f>$C$4</f>
        <v>2020</v>
      </c>
      <c r="S4" s="18" t="str">
        <f>$D$4</f>
        <v>2021</v>
      </c>
      <c r="T4" s="87" t="s">
        <v>8</v>
      </c>
    </row>
    <row r="5" spans="1:20" x14ac:dyDescent="0.2">
      <c r="A5" s="79" t="s">
        <v>99</v>
      </c>
      <c r="B5" s="79" t="s">
        <v>99</v>
      </c>
      <c r="C5" s="74"/>
      <c r="D5" s="73"/>
      <c r="E5" s="75"/>
      <c r="F5" s="74"/>
      <c r="G5" s="73"/>
      <c r="H5" s="75"/>
      <c r="I5" s="74"/>
      <c r="J5" s="73"/>
      <c r="K5" s="72"/>
      <c r="L5" s="70"/>
      <c r="M5" s="70"/>
      <c r="N5" s="70"/>
      <c r="O5" s="71"/>
      <c r="P5" s="70"/>
      <c r="Q5" s="70"/>
      <c r="R5" s="71"/>
      <c r="S5" s="70"/>
      <c r="T5" s="70"/>
    </row>
    <row r="6" spans="1:20" s="26" customFormat="1" x14ac:dyDescent="0.2">
      <c r="A6" s="86" t="s">
        <v>98</v>
      </c>
      <c r="B6" s="86" t="s">
        <v>97</v>
      </c>
      <c r="C6" s="61">
        <v>511.27604500000001</v>
      </c>
      <c r="D6" s="60">
        <v>2256.9551759999999</v>
      </c>
      <c r="E6" s="60">
        <v>341.43573673591527</v>
      </c>
      <c r="F6" s="58">
        <v>1240.199241</v>
      </c>
      <c r="G6" s="57">
        <v>4577.927772</v>
      </c>
      <c r="H6" s="56">
        <v>269.12841264994773</v>
      </c>
      <c r="I6" s="58">
        <v>412.25315102414254</v>
      </c>
      <c r="J6" s="57">
        <v>493.00803516478021</v>
      </c>
      <c r="K6" s="59">
        <v>19.588663892567439</v>
      </c>
      <c r="L6" s="58">
        <v>35231.549064999999</v>
      </c>
      <c r="M6" s="57">
        <v>48012.842500999999</v>
      </c>
      <c r="N6" s="56">
        <v>36.27797748097683</v>
      </c>
      <c r="O6" s="58">
        <v>101016.095821</v>
      </c>
      <c r="P6" s="57">
        <v>104959.52080499999</v>
      </c>
      <c r="Q6" s="56">
        <v>3.9037590514166443</v>
      </c>
      <c r="R6" s="58">
        <v>348.77163662541585</v>
      </c>
      <c r="S6" s="57">
        <v>457.44151776570226</v>
      </c>
      <c r="T6" s="56">
        <v>31.157889498049673</v>
      </c>
    </row>
    <row r="7" spans="1:20" x14ac:dyDescent="0.2">
      <c r="A7" s="69" t="s">
        <v>96</v>
      </c>
      <c r="B7" s="68" t="s">
        <v>95</v>
      </c>
      <c r="C7" s="67">
        <v>103.631829</v>
      </c>
      <c r="D7" s="66">
        <v>1358.559217</v>
      </c>
      <c r="E7" s="66">
        <v>1210.9478334112969</v>
      </c>
      <c r="F7" s="64">
        <v>274.04784000000001</v>
      </c>
      <c r="G7" s="63">
        <v>2711.7191809999999</v>
      </c>
      <c r="H7" s="9">
        <v>889.50576694930351</v>
      </c>
      <c r="I7" s="64">
        <v>378.15232916997263</v>
      </c>
      <c r="J7" s="63">
        <v>500.99554058507067</v>
      </c>
      <c r="K7" s="65">
        <v>32.485112992622135</v>
      </c>
      <c r="L7" s="64">
        <v>28560.587573000001</v>
      </c>
      <c r="M7" s="63">
        <v>38626.009766000003</v>
      </c>
      <c r="N7" s="9">
        <v>35.242349854578748</v>
      </c>
      <c r="O7" s="64">
        <v>82968.242022999999</v>
      </c>
      <c r="P7" s="63">
        <v>86098.200096999994</v>
      </c>
      <c r="Q7" s="9">
        <v>3.7724772728489508</v>
      </c>
      <c r="R7" s="64">
        <v>344.23517814301272</v>
      </c>
      <c r="S7" s="63">
        <v>448.62737806926452</v>
      </c>
      <c r="T7" s="9">
        <v>30.325837263175348</v>
      </c>
    </row>
    <row r="8" spans="1:20" x14ac:dyDescent="0.2">
      <c r="A8" s="85" t="s">
        <v>94</v>
      </c>
      <c r="B8" s="46" t="s">
        <v>93</v>
      </c>
      <c r="C8" s="45">
        <v>388.21010699999999</v>
      </c>
      <c r="D8" s="44">
        <v>698.21197500000005</v>
      </c>
      <c r="E8" s="44">
        <v>79.85414661035604</v>
      </c>
      <c r="F8" s="42">
        <v>944.86036100000001</v>
      </c>
      <c r="G8" s="41">
        <v>1719.4958710000001</v>
      </c>
      <c r="H8" s="15">
        <v>81.98412611786982</v>
      </c>
      <c r="I8" s="42">
        <v>410.86505797442379</v>
      </c>
      <c r="J8" s="41">
        <v>406.05620913410149</v>
      </c>
      <c r="K8" s="43">
        <v>-1.1704204937820872</v>
      </c>
      <c r="L8" s="42">
        <v>5909.5429860000004</v>
      </c>
      <c r="M8" s="41">
        <v>7370.1408430000001</v>
      </c>
      <c r="N8" s="15">
        <v>24.715918988324947</v>
      </c>
      <c r="O8" s="42">
        <v>16938.139207</v>
      </c>
      <c r="P8" s="41">
        <v>17210.413646000001</v>
      </c>
      <c r="Q8" s="15">
        <v>1.6074636987720492</v>
      </c>
      <c r="R8" s="42">
        <v>348.88974011724804</v>
      </c>
      <c r="S8" s="41">
        <v>428.23728671466006</v>
      </c>
      <c r="T8" s="15">
        <v>22.742871880023309</v>
      </c>
    </row>
    <row r="9" spans="1:20" x14ac:dyDescent="0.2">
      <c r="A9" s="69" t="s">
        <v>92</v>
      </c>
      <c r="B9" s="68" t="s">
        <v>91</v>
      </c>
      <c r="C9" s="67">
        <v>19.434108999999999</v>
      </c>
      <c r="D9" s="66">
        <v>200.18398400000001</v>
      </c>
      <c r="E9" s="66">
        <v>930.06514988672768</v>
      </c>
      <c r="F9" s="64">
        <v>21.291039999999999</v>
      </c>
      <c r="G9" s="63">
        <v>146.71271999999999</v>
      </c>
      <c r="H9" s="9">
        <v>589.0819800254003</v>
      </c>
      <c r="I9" s="64">
        <v>912.78345256971954</v>
      </c>
      <c r="J9" s="63">
        <v>1364.462358819331</v>
      </c>
      <c r="K9" s="65">
        <v>49.483686955325432</v>
      </c>
      <c r="L9" s="64">
        <v>761.41850599999998</v>
      </c>
      <c r="M9" s="63">
        <v>2016.6918920000001</v>
      </c>
      <c r="N9" s="9">
        <v>164.85984725987208</v>
      </c>
      <c r="O9" s="64">
        <v>1109.7145909999999</v>
      </c>
      <c r="P9" s="63">
        <v>1650.907062</v>
      </c>
      <c r="Q9" s="9">
        <v>48.76861811038404</v>
      </c>
      <c r="R9" s="64">
        <v>686.1390416736441</v>
      </c>
      <c r="S9" s="63">
        <v>1221.5659732879622</v>
      </c>
      <c r="T9" s="9">
        <v>78.034756673850538</v>
      </c>
    </row>
    <row r="10" spans="1:20" s="26" customFormat="1" x14ac:dyDescent="0.2">
      <c r="A10" s="86" t="s">
        <v>90</v>
      </c>
      <c r="B10" s="86" t="s">
        <v>89</v>
      </c>
      <c r="C10" s="61">
        <v>1507.990734</v>
      </c>
      <c r="D10" s="60">
        <v>1671.9547399999999</v>
      </c>
      <c r="E10" s="60">
        <v>10.873011504857155</v>
      </c>
      <c r="F10" s="58">
        <v>645.56081400000005</v>
      </c>
      <c r="G10" s="57">
        <v>666.77417600000001</v>
      </c>
      <c r="H10" s="56">
        <v>3.2860361936404514</v>
      </c>
      <c r="I10" s="58">
        <v>2335.9390800941642</v>
      </c>
      <c r="J10" s="57">
        <v>2507.5277360471741</v>
      </c>
      <c r="K10" s="59">
        <v>7.3455963563096471</v>
      </c>
      <c r="L10" s="58">
        <v>17158.814042000002</v>
      </c>
      <c r="M10" s="57">
        <v>19859.157863</v>
      </c>
      <c r="N10" s="56">
        <v>15.737356989768102</v>
      </c>
      <c r="O10" s="58">
        <v>7417.3211799999999</v>
      </c>
      <c r="P10" s="57">
        <v>7747.153026</v>
      </c>
      <c r="Q10" s="56">
        <v>4.4467785335945198</v>
      </c>
      <c r="R10" s="58">
        <v>2313.3438104671641</v>
      </c>
      <c r="S10" s="57">
        <v>2563.413656132936</v>
      </c>
      <c r="T10" s="56">
        <v>10.809886733406572</v>
      </c>
    </row>
    <row r="11" spans="1:20" x14ac:dyDescent="0.2">
      <c r="A11" s="69" t="s">
        <v>88</v>
      </c>
      <c r="B11" s="68" t="s">
        <v>87</v>
      </c>
      <c r="C11" s="67">
        <v>540.081007</v>
      </c>
      <c r="D11" s="66">
        <v>701.80381399999999</v>
      </c>
      <c r="E11" s="66">
        <v>29.944175948405459</v>
      </c>
      <c r="F11" s="64">
        <v>369.12454700000001</v>
      </c>
      <c r="G11" s="63">
        <v>397.48446999999999</v>
      </c>
      <c r="H11" s="9">
        <v>7.6830227711732091</v>
      </c>
      <c r="I11" s="64">
        <v>1463.1403177854763</v>
      </c>
      <c r="J11" s="63">
        <v>1765.6131672263823</v>
      </c>
      <c r="K11" s="65">
        <v>20.672853161391338</v>
      </c>
      <c r="L11" s="64">
        <v>5989.3012840000001</v>
      </c>
      <c r="M11" s="63">
        <v>7489.4497510000001</v>
      </c>
      <c r="N11" s="9">
        <v>25.04713648330803</v>
      </c>
      <c r="O11" s="64">
        <v>4124.6594130000003</v>
      </c>
      <c r="P11" s="63">
        <v>4468.0439960000003</v>
      </c>
      <c r="Q11" s="9">
        <v>8.3251621192704803</v>
      </c>
      <c r="R11" s="64">
        <v>1452.07171896983</v>
      </c>
      <c r="S11" s="63">
        <v>1676.2256051428549</v>
      </c>
      <c r="T11" s="9">
        <v>15.436832991420735</v>
      </c>
    </row>
    <row r="12" spans="1:20" x14ac:dyDescent="0.2">
      <c r="A12" s="85" t="s">
        <v>86</v>
      </c>
      <c r="B12" s="46" t="s">
        <v>79</v>
      </c>
      <c r="C12" s="45">
        <v>511.26173499999999</v>
      </c>
      <c r="D12" s="44">
        <v>678.459249</v>
      </c>
      <c r="E12" s="44">
        <v>32.702919572105273</v>
      </c>
      <c r="F12" s="42">
        <v>358.90014000000002</v>
      </c>
      <c r="G12" s="41">
        <v>389.29504600000001</v>
      </c>
      <c r="H12" s="15">
        <v>8.4689033556799345</v>
      </c>
      <c r="I12" s="42">
        <v>1424.5236432618833</v>
      </c>
      <c r="J12" s="41">
        <v>1742.7893212902586</v>
      </c>
      <c r="K12" s="43">
        <v>22.341902118213252</v>
      </c>
      <c r="L12" s="42">
        <v>5737.0713580000001</v>
      </c>
      <c r="M12" s="41">
        <v>7200.0692330000002</v>
      </c>
      <c r="N12" s="15">
        <v>25.500778772080945</v>
      </c>
      <c r="O12" s="42">
        <v>4032.8720309999999</v>
      </c>
      <c r="P12" s="41">
        <v>4364.6323679999996</v>
      </c>
      <c r="Q12" s="15">
        <v>8.2264037750222396</v>
      </c>
      <c r="R12" s="42">
        <v>1422.57708994982</v>
      </c>
      <c r="S12" s="41">
        <v>1649.6393340681932</v>
      </c>
      <c r="T12" s="15">
        <v>15.961331426079873</v>
      </c>
    </row>
    <row r="13" spans="1:20" x14ac:dyDescent="0.2">
      <c r="A13" s="69" t="s">
        <v>85</v>
      </c>
      <c r="B13" s="68" t="s">
        <v>84</v>
      </c>
      <c r="C13" s="67">
        <v>740.34111900000005</v>
      </c>
      <c r="D13" s="66">
        <v>725.40766499999995</v>
      </c>
      <c r="E13" s="66">
        <v>-2.0171044963936513</v>
      </c>
      <c r="F13" s="64">
        <v>167.54924500000001</v>
      </c>
      <c r="G13" s="63">
        <v>150.96699799999999</v>
      </c>
      <c r="H13" s="9">
        <v>-9.8969392550829038</v>
      </c>
      <c r="I13" s="64">
        <v>4418.6478966228706</v>
      </c>
      <c r="J13" s="63">
        <v>4805.074450774996</v>
      </c>
      <c r="K13" s="65">
        <v>8.7453574756990236</v>
      </c>
      <c r="L13" s="64">
        <v>8478.2160660000009</v>
      </c>
      <c r="M13" s="63">
        <v>9199.4627579999997</v>
      </c>
      <c r="N13" s="9">
        <v>8.5070572203555628</v>
      </c>
      <c r="O13" s="64">
        <v>2011.2395309999999</v>
      </c>
      <c r="P13" s="63">
        <v>1845.1851999999999</v>
      </c>
      <c r="Q13" s="9">
        <v>-8.2563179790642316</v>
      </c>
      <c r="R13" s="64">
        <v>4215.418370274665</v>
      </c>
      <c r="S13" s="63">
        <v>4985.6582190232184</v>
      </c>
      <c r="T13" s="9">
        <v>18.271966886607437</v>
      </c>
    </row>
    <row r="14" spans="1:20" x14ac:dyDescent="0.2">
      <c r="A14" s="85" t="s">
        <v>83</v>
      </c>
      <c r="B14" s="46" t="s">
        <v>79</v>
      </c>
      <c r="C14" s="45">
        <v>642.23330499999997</v>
      </c>
      <c r="D14" s="44">
        <v>612.24637099999995</v>
      </c>
      <c r="E14" s="44">
        <v>-4.669165203134396</v>
      </c>
      <c r="F14" s="42">
        <v>142.52423099999999</v>
      </c>
      <c r="G14" s="41">
        <v>126.916072</v>
      </c>
      <c r="H14" s="15">
        <v>-10.951231864566235</v>
      </c>
      <c r="I14" s="42">
        <v>4506.1341534268649</v>
      </c>
      <c r="J14" s="41">
        <v>4824.0255260972772</v>
      </c>
      <c r="K14" s="43">
        <v>7.0546362324490408</v>
      </c>
      <c r="L14" s="42">
        <v>7446.8861459999998</v>
      </c>
      <c r="M14" s="41">
        <v>7966.4787580000002</v>
      </c>
      <c r="N14" s="15">
        <v>6.9773137632712867</v>
      </c>
      <c r="O14" s="42">
        <v>1724.404225</v>
      </c>
      <c r="P14" s="41">
        <v>1560.2200330000001</v>
      </c>
      <c r="Q14" s="15">
        <v>-9.5212125799564173</v>
      </c>
      <c r="R14" s="42">
        <v>4318.5269660308322</v>
      </c>
      <c r="S14" s="41">
        <v>5105.996968057133</v>
      </c>
      <c r="T14" s="15">
        <v>18.234689935259716</v>
      </c>
    </row>
    <row r="15" spans="1:20" x14ac:dyDescent="0.2">
      <c r="A15" s="69" t="s">
        <v>82</v>
      </c>
      <c r="B15" s="68" t="s">
        <v>81</v>
      </c>
      <c r="C15" s="67">
        <v>188.16128</v>
      </c>
      <c r="D15" s="66">
        <v>189.36703900000001</v>
      </c>
      <c r="E15" s="66">
        <v>0.6408114358065653</v>
      </c>
      <c r="F15" s="64">
        <v>82.033330000000007</v>
      </c>
      <c r="G15" s="63">
        <v>88.071770999999998</v>
      </c>
      <c r="H15" s="9">
        <v>7.3609604778935411</v>
      </c>
      <c r="I15" s="64">
        <v>2293.7174438731181</v>
      </c>
      <c r="J15" s="63">
        <v>2150.1445565344657</v>
      </c>
      <c r="K15" s="65">
        <v>-6.2593972820042971</v>
      </c>
      <c r="L15" s="64">
        <v>2254.2782809999999</v>
      </c>
      <c r="M15" s="63">
        <v>2617.0921440000002</v>
      </c>
      <c r="N15" s="9">
        <v>16.094457638967974</v>
      </c>
      <c r="O15" s="64">
        <v>1010.123744</v>
      </c>
      <c r="P15" s="63">
        <v>1118.2437640000001</v>
      </c>
      <c r="Q15" s="9">
        <v>10.70364107785986</v>
      </c>
      <c r="R15" s="64">
        <v>2231.6852706315553</v>
      </c>
      <c r="S15" s="63">
        <v>2340.3592564098572</v>
      </c>
      <c r="T15" s="9">
        <v>4.8695928233441155</v>
      </c>
    </row>
    <row r="16" spans="1:20" x14ac:dyDescent="0.2">
      <c r="A16" s="85" t="s">
        <v>80</v>
      </c>
      <c r="B16" s="46" t="s">
        <v>79</v>
      </c>
      <c r="C16" s="45">
        <v>174.49396400000001</v>
      </c>
      <c r="D16" s="44">
        <v>179.05040299999999</v>
      </c>
      <c r="E16" s="44">
        <v>2.6112301512045244</v>
      </c>
      <c r="F16" s="42">
        <v>72.248469999999998</v>
      </c>
      <c r="G16" s="41">
        <v>80.028734</v>
      </c>
      <c r="H16" s="15">
        <v>10.768759532208794</v>
      </c>
      <c r="I16" s="42">
        <v>2415.1925154954838</v>
      </c>
      <c r="J16" s="41">
        <v>2237.3264457738392</v>
      </c>
      <c r="K16" s="43">
        <v>-7.364467576828126</v>
      </c>
      <c r="L16" s="42">
        <v>2120.4639419999999</v>
      </c>
      <c r="M16" s="41">
        <v>2474.9215260000001</v>
      </c>
      <c r="N16" s="15">
        <v>16.716039211007725</v>
      </c>
      <c r="O16" s="42">
        <v>901.10203200000001</v>
      </c>
      <c r="P16" s="41">
        <v>1015.382238</v>
      </c>
      <c r="Q16" s="15">
        <v>12.682271478886209</v>
      </c>
      <c r="R16" s="42">
        <v>2353.1896130492796</v>
      </c>
      <c r="S16" s="41">
        <v>2437.4284219062733</v>
      </c>
      <c r="T16" s="15">
        <v>3.5797714043041662</v>
      </c>
    </row>
    <row r="17" spans="1:20" s="26" customFormat="1" x14ac:dyDescent="0.2">
      <c r="A17" s="86" t="s">
        <v>39</v>
      </c>
      <c r="B17" s="54" t="s">
        <v>78</v>
      </c>
      <c r="C17" s="53">
        <v>923.54932799999995</v>
      </c>
      <c r="D17" s="52">
        <v>1393.7142229999999</v>
      </c>
      <c r="E17" s="52">
        <v>50.908476758698917</v>
      </c>
      <c r="F17" s="50">
        <v>2462.4918809999999</v>
      </c>
      <c r="G17" s="49">
        <v>2767.7302060000002</v>
      </c>
      <c r="H17" s="48">
        <v>12.395505843294208</v>
      </c>
      <c r="I17" s="50">
        <v>375.04664893553002</v>
      </c>
      <c r="J17" s="49">
        <v>503.5585549410302</v>
      </c>
      <c r="K17" s="51">
        <v>34.265579060697384</v>
      </c>
      <c r="L17" s="50">
        <v>11414.623951</v>
      </c>
      <c r="M17" s="49">
        <v>13942.10311</v>
      </c>
      <c r="N17" s="48">
        <v>22.142465400961164</v>
      </c>
      <c r="O17" s="50">
        <v>27064.252357000001</v>
      </c>
      <c r="P17" s="49">
        <v>28798.102247999999</v>
      </c>
      <c r="Q17" s="48">
        <v>6.4064207949625862</v>
      </c>
      <c r="R17" s="50">
        <v>421.76018019753934</v>
      </c>
      <c r="S17" s="49">
        <v>484.13270395163852</v>
      </c>
      <c r="T17" s="48">
        <v>14.788623175588977</v>
      </c>
    </row>
    <row r="18" spans="1:20" x14ac:dyDescent="0.2">
      <c r="A18" s="85" t="s">
        <v>77</v>
      </c>
      <c r="B18" s="46" t="s">
        <v>76</v>
      </c>
      <c r="C18" s="45">
        <v>400.62099799999999</v>
      </c>
      <c r="D18" s="44">
        <v>674.04612899999995</v>
      </c>
      <c r="E18" s="44">
        <v>68.250324462523551</v>
      </c>
      <c r="F18" s="42">
        <v>1276.1702760000001</v>
      </c>
      <c r="G18" s="41">
        <v>1643.3878749999999</v>
      </c>
      <c r="H18" s="15">
        <v>28.774968819286293</v>
      </c>
      <c r="I18" s="42">
        <v>313.92440768617303</v>
      </c>
      <c r="J18" s="41">
        <v>410.15644526402508</v>
      </c>
      <c r="K18" s="43">
        <v>30.654525491389695</v>
      </c>
      <c r="L18" s="42">
        <v>5989.5836019999997</v>
      </c>
      <c r="M18" s="41">
        <v>6732.8760560000001</v>
      </c>
      <c r="N18" s="15">
        <v>12.409751718830764</v>
      </c>
      <c r="O18" s="42">
        <v>16216.648673</v>
      </c>
      <c r="P18" s="41">
        <v>16262.783829</v>
      </c>
      <c r="Q18" s="15">
        <v>0.28449254177167482</v>
      </c>
      <c r="R18" s="42">
        <v>369.34780562721267</v>
      </c>
      <c r="S18" s="41">
        <v>414.00513754563048</v>
      </c>
      <c r="T18" s="15">
        <v>12.090861577634771</v>
      </c>
    </row>
    <row r="19" spans="1:20" x14ac:dyDescent="0.2">
      <c r="A19" s="69" t="s">
        <v>75</v>
      </c>
      <c r="B19" s="68" t="s">
        <v>74</v>
      </c>
      <c r="C19" s="67">
        <v>386.80304899999999</v>
      </c>
      <c r="D19" s="66">
        <v>503.10465099999999</v>
      </c>
      <c r="E19" s="66">
        <v>30.067395358096061</v>
      </c>
      <c r="F19" s="64">
        <v>1019.73401</v>
      </c>
      <c r="G19" s="63">
        <v>905.67123000000004</v>
      </c>
      <c r="H19" s="9">
        <v>-11.1855423945309</v>
      </c>
      <c r="I19" s="64">
        <v>379.31759184927057</v>
      </c>
      <c r="J19" s="63">
        <v>555.50472879656331</v>
      </c>
      <c r="K19" s="65">
        <v>46.448448670238385</v>
      </c>
      <c r="L19" s="64">
        <v>3677.6266019999998</v>
      </c>
      <c r="M19" s="63">
        <v>5301.6534140000003</v>
      </c>
      <c r="N19" s="9">
        <v>44.159643915910543</v>
      </c>
      <c r="O19" s="64">
        <v>8740.8785169999992</v>
      </c>
      <c r="P19" s="63">
        <v>10453.310732</v>
      </c>
      <c r="Q19" s="9">
        <v>19.591076705499532</v>
      </c>
      <c r="R19" s="64">
        <v>420.73878441937393</v>
      </c>
      <c r="S19" s="63">
        <v>507.17457367553556</v>
      </c>
      <c r="T19" s="9">
        <v>20.543813039590432</v>
      </c>
    </row>
    <row r="20" spans="1:20" x14ac:dyDescent="0.2">
      <c r="A20" s="85" t="s">
        <v>37</v>
      </c>
      <c r="B20" s="46" t="s">
        <v>36</v>
      </c>
      <c r="C20" s="45">
        <v>136.035753</v>
      </c>
      <c r="D20" s="44">
        <v>216.01952</v>
      </c>
      <c r="E20" s="44">
        <v>58.796136483325824</v>
      </c>
      <c r="F20" s="42">
        <v>166.46896699999999</v>
      </c>
      <c r="G20" s="41">
        <v>218.44893099999999</v>
      </c>
      <c r="H20" s="15">
        <v>31.225017453253013</v>
      </c>
      <c r="I20" s="42">
        <v>817.18385986019848</v>
      </c>
      <c r="J20" s="41">
        <v>988.87881488419839</v>
      </c>
      <c r="K20" s="43">
        <v>21.010566098720183</v>
      </c>
      <c r="L20" s="42">
        <v>1745.139799</v>
      </c>
      <c r="M20" s="41">
        <v>1903.257537</v>
      </c>
      <c r="N20" s="15">
        <v>9.0604625538082786</v>
      </c>
      <c r="O20" s="42">
        <v>2105.078086</v>
      </c>
      <c r="P20" s="41">
        <v>2079.9456869999999</v>
      </c>
      <c r="Q20" s="15">
        <v>-1.1938939066985288</v>
      </c>
      <c r="R20" s="42">
        <v>829.01428246590945</v>
      </c>
      <c r="S20" s="41">
        <v>915.05155586305466</v>
      </c>
      <c r="T20" s="15">
        <v>10.378261896915287</v>
      </c>
    </row>
    <row r="21" spans="1:20" s="26" customFormat="1" x14ac:dyDescent="0.2">
      <c r="A21" s="62" t="s">
        <v>47</v>
      </c>
      <c r="B21" s="54" t="s">
        <v>46</v>
      </c>
      <c r="C21" s="53">
        <v>1007.200091</v>
      </c>
      <c r="D21" s="52">
        <v>1050.216158</v>
      </c>
      <c r="E21" s="52">
        <v>4.2708561470930162</v>
      </c>
      <c r="F21" s="50">
        <v>5176.1796329999997</v>
      </c>
      <c r="G21" s="49">
        <v>4138.7561150000001</v>
      </c>
      <c r="H21" s="48">
        <v>-20.042262663877676</v>
      </c>
      <c r="I21" s="50">
        <v>194.58368186813661</v>
      </c>
      <c r="J21" s="49">
        <v>253.75164151222279</v>
      </c>
      <c r="K21" s="51">
        <v>30.40746226817852</v>
      </c>
      <c r="L21" s="50">
        <v>6828.0716640000001</v>
      </c>
      <c r="M21" s="49">
        <v>5284.4476999999997</v>
      </c>
      <c r="N21" s="48">
        <v>-22.607026404519594</v>
      </c>
      <c r="O21" s="50">
        <v>36976.098016999997</v>
      </c>
      <c r="P21" s="49">
        <v>22900.652281999999</v>
      </c>
      <c r="Q21" s="48">
        <v>-38.066336065337993</v>
      </c>
      <c r="R21" s="50">
        <v>184.66176882322063</v>
      </c>
      <c r="S21" s="49">
        <v>230.7553354780901</v>
      </c>
      <c r="T21" s="48">
        <v>24.961077189180124</v>
      </c>
    </row>
    <row r="22" spans="1:20" x14ac:dyDescent="0.2">
      <c r="A22" s="69" t="s">
        <v>73</v>
      </c>
      <c r="B22" s="46" t="s">
        <v>72</v>
      </c>
      <c r="C22" s="45">
        <v>907.49610299999995</v>
      </c>
      <c r="D22" s="44">
        <v>795.02756699999998</v>
      </c>
      <c r="E22" s="44">
        <v>-12.393280326846757</v>
      </c>
      <c r="F22" s="42">
        <v>4849.6717749999998</v>
      </c>
      <c r="G22" s="41">
        <v>3408.217459</v>
      </c>
      <c r="H22" s="15">
        <v>-29.722719039063218</v>
      </c>
      <c r="I22" s="42">
        <v>187.12526230705581</v>
      </c>
      <c r="J22" s="41">
        <v>233.26785234920658</v>
      </c>
      <c r="K22" s="43">
        <v>24.658664187433388</v>
      </c>
      <c r="L22" s="42">
        <v>5786.083439</v>
      </c>
      <c r="M22" s="41">
        <v>4139.2127929999997</v>
      </c>
      <c r="N22" s="15">
        <v>-28.462614882107996</v>
      </c>
      <c r="O22" s="42">
        <v>34400.386267000002</v>
      </c>
      <c r="P22" s="41">
        <v>20399.181057999998</v>
      </c>
      <c r="Q22" s="15">
        <v>-40.700720917285857</v>
      </c>
      <c r="R22" s="42">
        <v>168.19821132504379</v>
      </c>
      <c r="S22" s="41">
        <v>202.91073358441093</v>
      </c>
      <c r="T22" s="15">
        <v>20.637866470699294</v>
      </c>
    </row>
    <row r="23" spans="1:20" s="26" customFormat="1" x14ac:dyDescent="0.2">
      <c r="A23" s="86" t="s">
        <v>19</v>
      </c>
      <c r="B23" s="54" t="s">
        <v>71</v>
      </c>
      <c r="C23" s="53">
        <v>972.80495499999995</v>
      </c>
      <c r="D23" s="52">
        <v>854.08241699999996</v>
      </c>
      <c r="E23" s="52">
        <v>-12.204146102442493</v>
      </c>
      <c r="F23" s="50">
        <v>3074.8211980000001</v>
      </c>
      <c r="G23" s="49">
        <v>2101.5613250000001</v>
      </c>
      <c r="H23" s="48">
        <v>-31.652568078854515</v>
      </c>
      <c r="I23" s="50">
        <v>316.37773137272353</v>
      </c>
      <c r="J23" s="49">
        <v>406.40375650232329</v>
      </c>
      <c r="K23" s="51">
        <v>28.455234424682185</v>
      </c>
      <c r="L23" s="50">
        <v>9950.4029439999995</v>
      </c>
      <c r="M23" s="49">
        <v>10261.520512999999</v>
      </c>
      <c r="N23" s="48">
        <v>3.126683117768625</v>
      </c>
      <c r="O23" s="50">
        <v>32814.752949000002</v>
      </c>
      <c r="P23" s="49">
        <v>28863.174712</v>
      </c>
      <c r="Q23" s="48">
        <v>-12.042078278454394</v>
      </c>
      <c r="R23" s="50">
        <v>303.22955529985882</v>
      </c>
      <c r="S23" s="49">
        <v>355.52293243520865</v>
      </c>
      <c r="T23" s="48">
        <v>17.245474994559061</v>
      </c>
    </row>
    <row r="24" spans="1:20" x14ac:dyDescent="0.2">
      <c r="A24" s="69" t="s">
        <v>70</v>
      </c>
      <c r="B24" s="46" t="s">
        <v>69</v>
      </c>
      <c r="C24" s="45">
        <v>860.52066300000001</v>
      </c>
      <c r="D24" s="44">
        <v>723.53969700000005</v>
      </c>
      <c r="E24" s="44">
        <v>-15.918381962200478</v>
      </c>
      <c r="F24" s="42">
        <v>2878.6235700000002</v>
      </c>
      <c r="G24" s="41">
        <v>1939.8832279999999</v>
      </c>
      <c r="H24" s="15">
        <v>-32.610736317982699</v>
      </c>
      <c r="I24" s="42">
        <v>298.93476589577148</v>
      </c>
      <c r="J24" s="41">
        <v>372.98105708453505</v>
      </c>
      <c r="K24" s="43">
        <v>24.770050069914262</v>
      </c>
      <c r="L24" s="42">
        <v>8744.1876830000001</v>
      </c>
      <c r="M24" s="41">
        <v>9181.2659650000005</v>
      </c>
      <c r="N24" s="15">
        <v>4.9985006937779408</v>
      </c>
      <c r="O24" s="42">
        <v>30635.771110999998</v>
      </c>
      <c r="P24" s="41">
        <v>27254.963529000001</v>
      </c>
      <c r="Q24" s="15">
        <v>-11.035490406788206</v>
      </c>
      <c r="R24" s="42">
        <v>285.42410933016589</v>
      </c>
      <c r="S24" s="41">
        <v>336.86583198803004</v>
      </c>
      <c r="T24" s="15">
        <v>18.022907307510817</v>
      </c>
    </row>
    <row r="25" spans="1:20" x14ac:dyDescent="0.2">
      <c r="A25" s="85" t="s">
        <v>17</v>
      </c>
      <c r="B25" s="68" t="s">
        <v>16</v>
      </c>
      <c r="C25" s="67">
        <v>111.395234</v>
      </c>
      <c r="D25" s="66">
        <v>128.60917599999999</v>
      </c>
      <c r="E25" s="66">
        <v>15.453032757218299</v>
      </c>
      <c r="F25" s="64">
        <v>194.15359599999999</v>
      </c>
      <c r="G25" s="63">
        <v>157.85493700000001</v>
      </c>
      <c r="H25" s="9">
        <v>-18.695846869609355</v>
      </c>
      <c r="I25" s="64">
        <v>573.74798249938169</v>
      </c>
      <c r="J25" s="63">
        <v>814.73014683094755</v>
      </c>
      <c r="K25" s="65">
        <v>42.001396376470133</v>
      </c>
      <c r="L25" s="64">
        <v>1191.522543</v>
      </c>
      <c r="M25" s="63">
        <v>1061.1745860000001</v>
      </c>
      <c r="N25" s="9">
        <v>-10.939613166848828</v>
      </c>
      <c r="O25" s="64">
        <v>2139.08997</v>
      </c>
      <c r="P25" s="63">
        <v>1562.261182</v>
      </c>
      <c r="Q25" s="9">
        <v>-26.966083525696682</v>
      </c>
      <c r="R25" s="64">
        <v>557.02310782187442</v>
      </c>
      <c r="S25" s="63">
        <v>679.2555548499829</v>
      </c>
      <c r="T25" s="9">
        <v>21.943873658325174</v>
      </c>
    </row>
    <row r="26" spans="1:20" s="26" customFormat="1" x14ac:dyDescent="0.2">
      <c r="A26" s="55" t="s">
        <v>68</v>
      </c>
      <c r="B26" s="62" t="s">
        <v>67</v>
      </c>
      <c r="C26" s="61">
        <v>588.71384499999999</v>
      </c>
      <c r="D26" s="60">
        <v>790.64026699999999</v>
      </c>
      <c r="E26" s="60">
        <v>34.299587773411375</v>
      </c>
      <c r="F26" s="58">
        <v>263.723634</v>
      </c>
      <c r="G26" s="57">
        <v>219.89637400000001</v>
      </c>
      <c r="H26" s="56">
        <v>-16.618631912223691</v>
      </c>
      <c r="I26" s="58">
        <v>2232.3135627654819</v>
      </c>
      <c r="J26" s="57">
        <v>3595.5129801276303</v>
      </c>
      <c r="K26" s="59">
        <v>61.06666375638379</v>
      </c>
      <c r="L26" s="58">
        <v>5529.5197310000003</v>
      </c>
      <c r="M26" s="57">
        <v>6373.1394330000003</v>
      </c>
      <c r="N26" s="56">
        <v>15.256654158776882</v>
      </c>
      <c r="O26" s="58">
        <v>2476.6164490000001</v>
      </c>
      <c r="P26" s="57">
        <v>2387.1666599999999</v>
      </c>
      <c r="Q26" s="56">
        <v>-3.6117740006175736</v>
      </c>
      <c r="R26" s="58">
        <v>2232.6911917397188</v>
      </c>
      <c r="S26" s="57">
        <v>2669.7505204768572</v>
      </c>
      <c r="T26" s="56">
        <v>19.575449142009681</v>
      </c>
    </row>
    <row r="27" spans="1:20" x14ac:dyDescent="0.2">
      <c r="A27" s="47" t="s">
        <v>66</v>
      </c>
      <c r="B27" s="68" t="s">
        <v>65</v>
      </c>
      <c r="C27" s="67">
        <v>539.80466899999999</v>
      </c>
      <c r="D27" s="66">
        <v>719.88233400000001</v>
      </c>
      <c r="E27" s="66">
        <v>33.359782777277161</v>
      </c>
      <c r="F27" s="64">
        <v>254.55247700000001</v>
      </c>
      <c r="G27" s="63">
        <v>207.64059</v>
      </c>
      <c r="H27" s="9">
        <v>-18.429161465201538</v>
      </c>
      <c r="I27" s="64">
        <v>2120.602696001265</v>
      </c>
      <c r="J27" s="63">
        <v>3466.963439084815</v>
      </c>
      <c r="K27" s="65">
        <v>63.489532745682538</v>
      </c>
      <c r="L27" s="64">
        <v>4973.7281970000004</v>
      </c>
      <c r="M27" s="63">
        <v>5804.3483100000003</v>
      </c>
      <c r="N27" s="9">
        <v>16.700150874770436</v>
      </c>
      <c r="O27" s="64">
        <v>2372.6033990000001</v>
      </c>
      <c r="P27" s="63">
        <v>2282.77306</v>
      </c>
      <c r="Q27" s="9">
        <v>-3.786150649445319</v>
      </c>
      <c r="R27" s="64">
        <v>2096.3167291660784</v>
      </c>
      <c r="S27" s="63">
        <v>2542.674263906023</v>
      </c>
      <c r="T27" s="9">
        <v>21.292466378279929</v>
      </c>
    </row>
    <row r="28" spans="1:20" x14ac:dyDescent="0.2">
      <c r="A28" s="69" t="s">
        <v>64</v>
      </c>
      <c r="B28" s="46" t="s">
        <v>63</v>
      </c>
      <c r="C28" s="45">
        <v>43.455336000000003</v>
      </c>
      <c r="D28" s="44">
        <v>62.336533000000003</v>
      </c>
      <c r="E28" s="44">
        <v>43.449662890651688</v>
      </c>
      <c r="F28" s="42">
        <v>7.7989920000000001</v>
      </c>
      <c r="G28" s="41">
        <v>10.867012000000001</v>
      </c>
      <c r="H28" s="15">
        <v>39.338673510628055</v>
      </c>
      <c r="I28" s="42">
        <v>5571.9169861951395</v>
      </c>
      <c r="J28" s="41">
        <v>5736.3084719148183</v>
      </c>
      <c r="K28" s="43">
        <v>2.9503577696324612</v>
      </c>
      <c r="L28" s="42">
        <v>496.62612899999999</v>
      </c>
      <c r="M28" s="41">
        <v>492.79632299999997</v>
      </c>
      <c r="N28" s="15">
        <v>-0.77116482125330066</v>
      </c>
      <c r="O28" s="42">
        <v>88.719277000000005</v>
      </c>
      <c r="P28" s="41">
        <v>88.198162999999994</v>
      </c>
      <c r="Q28" s="15">
        <v>-0.58737403822622936</v>
      </c>
      <c r="R28" s="42">
        <v>5597.7251595501612</v>
      </c>
      <c r="S28" s="41">
        <v>5587.3762699570061</v>
      </c>
      <c r="T28" s="15">
        <v>-0.18487670077012019</v>
      </c>
    </row>
    <row r="29" spans="1:20" s="26" customFormat="1" x14ac:dyDescent="0.2">
      <c r="A29" s="62" t="s">
        <v>21</v>
      </c>
      <c r="B29" s="54" t="s">
        <v>20</v>
      </c>
      <c r="C29" s="53">
        <v>596.88072399999999</v>
      </c>
      <c r="D29" s="52">
        <v>547.77949599999999</v>
      </c>
      <c r="E29" s="52">
        <v>-8.2263048588582031</v>
      </c>
      <c r="F29" s="50">
        <v>383.83034700000002</v>
      </c>
      <c r="G29" s="49">
        <v>289.95833900000002</v>
      </c>
      <c r="H29" s="48">
        <v>-24.456640475069047</v>
      </c>
      <c r="I29" s="50">
        <v>1555.0639199458608</v>
      </c>
      <c r="J29" s="49">
        <v>1889.1662088049136</v>
      </c>
      <c r="K29" s="51">
        <v>21.484794584565027</v>
      </c>
      <c r="L29" s="50">
        <v>3525.8287949999999</v>
      </c>
      <c r="M29" s="49">
        <v>3856.0118560000001</v>
      </c>
      <c r="N29" s="48">
        <v>9.3646935287452049</v>
      </c>
      <c r="O29" s="50">
        <v>2263.365425</v>
      </c>
      <c r="P29" s="49">
        <v>2189.370308</v>
      </c>
      <c r="Q29" s="48">
        <v>-3.2692518928974956</v>
      </c>
      <c r="R29" s="50">
        <v>1557.7815036208747</v>
      </c>
      <c r="S29" s="49">
        <v>1761.2424183839803</v>
      </c>
      <c r="T29" s="48">
        <v>13.060940465025773</v>
      </c>
    </row>
    <row r="30" spans="1:20" x14ac:dyDescent="0.2">
      <c r="A30" s="69"/>
      <c r="B30" s="46" t="s">
        <v>62</v>
      </c>
      <c r="C30" s="45">
        <v>566.026297</v>
      </c>
      <c r="D30" s="44">
        <v>487.67688199999998</v>
      </c>
      <c r="E30" s="44">
        <v>-13.84200971143219</v>
      </c>
      <c r="F30" s="42">
        <v>370.45652100000001</v>
      </c>
      <c r="G30" s="41">
        <v>270.640872</v>
      </c>
      <c r="H30" s="15">
        <v>-26.943957884871462</v>
      </c>
      <c r="I30" s="42">
        <v>1527.9155984947556</v>
      </c>
      <c r="J30" s="41">
        <v>1801.9336044705028</v>
      </c>
      <c r="K30" s="43">
        <v>17.934106193149635</v>
      </c>
      <c r="L30" s="42">
        <v>3226.9847840000002</v>
      </c>
      <c r="M30" s="41">
        <v>3406.111707</v>
      </c>
      <c r="N30" s="15">
        <v>5.5509069608305817</v>
      </c>
      <c r="O30" s="42">
        <v>2125.4358999999999</v>
      </c>
      <c r="P30" s="41">
        <v>2016.678944</v>
      </c>
      <c r="Q30" s="15">
        <v>-5.116924768232245</v>
      </c>
      <c r="R30" s="42">
        <v>1518.2696330667984</v>
      </c>
      <c r="S30" s="41">
        <v>1688.9707293934041</v>
      </c>
      <c r="T30" s="15">
        <v>11.243134461024651</v>
      </c>
    </row>
    <row r="31" spans="1:20" s="26" customFormat="1" x14ac:dyDescent="0.2">
      <c r="A31" s="62" t="s">
        <v>61</v>
      </c>
      <c r="B31" s="54" t="s">
        <v>60</v>
      </c>
      <c r="C31" s="53">
        <v>198.33852400000001</v>
      </c>
      <c r="D31" s="52">
        <v>126.775719</v>
      </c>
      <c r="E31" s="52">
        <v>-36.081142259584432</v>
      </c>
      <c r="F31" s="50">
        <v>59.998297000000001</v>
      </c>
      <c r="G31" s="49">
        <v>36.995849999999997</v>
      </c>
      <c r="H31" s="48">
        <v>-38.338499841087156</v>
      </c>
      <c r="I31" s="50">
        <v>3305.7358944704715</v>
      </c>
      <c r="J31" s="49">
        <v>3426.7551360490434</v>
      </c>
      <c r="K31" s="51">
        <v>3.6608865753916309</v>
      </c>
      <c r="L31" s="50">
        <v>1638.179183</v>
      </c>
      <c r="M31" s="49">
        <v>1464.324026</v>
      </c>
      <c r="N31" s="48">
        <v>-10.612707010573697</v>
      </c>
      <c r="O31" s="50">
        <v>514.28762900000004</v>
      </c>
      <c r="P31" s="49">
        <v>464.42857099999998</v>
      </c>
      <c r="Q31" s="48">
        <v>-9.6947807391260525</v>
      </c>
      <c r="R31" s="50">
        <v>3185.3365522039417</v>
      </c>
      <c r="S31" s="49">
        <v>3152.9585332078977</v>
      </c>
      <c r="T31" s="48">
        <v>-1.016470896101751</v>
      </c>
    </row>
    <row r="32" spans="1:20" s="26" customFormat="1" x14ac:dyDescent="0.2">
      <c r="A32" s="55" t="s">
        <v>59</v>
      </c>
      <c r="B32" s="62" t="s">
        <v>58</v>
      </c>
      <c r="C32" s="61">
        <v>157.174936</v>
      </c>
      <c r="D32" s="60">
        <v>191.511439</v>
      </c>
      <c r="E32" s="60">
        <v>21.846042297736325</v>
      </c>
      <c r="F32" s="58">
        <v>211.245451</v>
      </c>
      <c r="G32" s="57">
        <v>254.492234</v>
      </c>
      <c r="H32" s="56">
        <v>20.472290785565828</v>
      </c>
      <c r="I32" s="58">
        <v>744.03938762212681</v>
      </c>
      <c r="J32" s="57">
        <v>752.52370569390337</v>
      </c>
      <c r="K32" s="59">
        <v>1.1403049640814844</v>
      </c>
      <c r="L32" s="58">
        <v>1603.3299139999999</v>
      </c>
      <c r="M32" s="57">
        <v>1865.4393689999999</v>
      </c>
      <c r="N32" s="56">
        <v>16.347817920148898</v>
      </c>
      <c r="O32" s="58">
        <v>2164.0979779999998</v>
      </c>
      <c r="P32" s="57">
        <v>2423.7241410000001</v>
      </c>
      <c r="Q32" s="56">
        <v>11.99696897457201</v>
      </c>
      <c r="R32" s="58">
        <v>740.87676727176358</v>
      </c>
      <c r="S32" s="57">
        <v>769.6582863717905</v>
      </c>
      <c r="T32" s="56">
        <v>3.8847916916079361</v>
      </c>
    </row>
    <row r="33" spans="1:20" s="26" customFormat="1" x14ac:dyDescent="0.2">
      <c r="A33" s="62" t="s">
        <v>57</v>
      </c>
      <c r="B33" s="54" t="s">
        <v>56</v>
      </c>
      <c r="C33" s="53">
        <v>130.82692</v>
      </c>
      <c r="D33" s="52">
        <v>156.87500499999999</v>
      </c>
      <c r="E33" s="52">
        <v>19.910340318338136</v>
      </c>
      <c r="F33" s="50">
        <v>41.657221</v>
      </c>
      <c r="G33" s="49">
        <v>30.869015999999998</v>
      </c>
      <c r="H33" s="48">
        <v>-25.897562873913273</v>
      </c>
      <c r="I33" s="50">
        <v>3140.5580319436094</v>
      </c>
      <c r="J33" s="49">
        <v>5081.9567750394108</v>
      </c>
      <c r="K33" s="51">
        <v>61.816999506113902</v>
      </c>
      <c r="L33" s="50">
        <v>1249.530872</v>
      </c>
      <c r="M33" s="49">
        <v>1761.6735799999999</v>
      </c>
      <c r="N33" s="48">
        <v>40.98679908406455</v>
      </c>
      <c r="O33" s="50">
        <v>472.51022499999999</v>
      </c>
      <c r="P33" s="49">
        <v>408.74996900000002</v>
      </c>
      <c r="Q33" s="48">
        <v>-13.49394206231198</v>
      </c>
      <c r="R33" s="50">
        <v>2644.4525554976085</v>
      </c>
      <c r="S33" s="49">
        <v>4309.9051097420379</v>
      </c>
      <c r="T33" s="48">
        <v>62.979105099922663</v>
      </c>
    </row>
    <row r="34" spans="1:20" s="26" customFormat="1" x14ac:dyDescent="0.2">
      <c r="A34" s="55" t="s">
        <v>55</v>
      </c>
      <c r="B34" s="62" t="s">
        <v>54</v>
      </c>
      <c r="C34" s="61">
        <v>112.42671900000001</v>
      </c>
      <c r="D34" s="60">
        <v>122.71536</v>
      </c>
      <c r="E34" s="60">
        <v>9.1514197794920982</v>
      </c>
      <c r="F34" s="58">
        <v>124.954686</v>
      </c>
      <c r="G34" s="57">
        <v>133.612157</v>
      </c>
      <c r="H34" s="56">
        <v>6.9284884602086816</v>
      </c>
      <c r="I34" s="58">
        <v>899.73991851734161</v>
      </c>
      <c r="J34" s="57">
        <v>918.44456938151222</v>
      </c>
      <c r="K34" s="59">
        <v>2.0788952984317488</v>
      </c>
      <c r="L34" s="58">
        <v>1007.198474</v>
      </c>
      <c r="M34" s="57">
        <v>1212.559794</v>
      </c>
      <c r="N34" s="56">
        <v>20.38935972414906</v>
      </c>
      <c r="O34" s="58">
        <v>1054.103775</v>
      </c>
      <c r="P34" s="57">
        <v>1245.264932</v>
      </c>
      <c r="Q34" s="56">
        <v>18.134946628001593</v>
      </c>
      <c r="R34" s="58">
        <v>955.50219806394296</v>
      </c>
      <c r="S34" s="57">
        <v>973.7364016607512</v>
      </c>
      <c r="T34" s="56">
        <v>1.9083371690567175</v>
      </c>
    </row>
    <row r="35" spans="1:20" s="26" customFormat="1" x14ac:dyDescent="0.2">
      <c r="A35" s="62" t="s">
        <v>53</v>
      </c>
      <c r="B35" s="54" t="s">
        <v>52</v>
      </c>
      <c r="C35" s="53">
        <v>13.828379999999999</v>
      </c>
      <c r="D35" s="52">
        <v>19.255517999999999</v>
      </c>
      <c r="E35" s="52">
        <v>39.246375931237054</v>
      </c>
      <c r="F35" s="50">
        <v>3.6262409999999998</v>
      </c>
      <c r="G35" s="49">
        <v>5.8384270000000003</v>
      </c>
      <c r="H35" s="48">
        <v>61.004935965370223</v>
      </c>
      <c r="I35" s="50">
        <v>3813.4200126246433</v>
      </c>
      <c r="J35" s="49">
        <v>3298.0660715634535</v>
      </c>
      <c r="K35" s="51">
        <v>-13.514219240342474</v>
      </c>
      <c r="L35" s="50">
        <v>304.19310100000001</v>
      </c>
      <c r="M35" s="49">
        <v>168.83907600000001</v>
      </c>
      <c r="N35" s="48">
        <v>-44.496086385601494</v>
      </c>
      <c r="O35" s="50">
        <v>112.062676</v>
      </c>
      <c r="P35" s="49">
        <v>30.730629</v>
      </c>
      <c r="Q35" s="48">
        <v>-72.577284340416796</v>
      </c>
      <c r="R35" s="50">
        <v>2714.4907819263572</v>
      </c>
      <c r="S35" s="49">
        <v>5494.162713037862</v>
      </c>
      <c r="T35" s="48">
        <v>102.40122934360794</v>
      </c>
    </row>
    <row r="36" spans="1:20" s="26" customFormat="1" x14ac:dyDescent="0.2">
      <c r="A36" s="55" t="s">
        <v>51</v>
      </c>
      <c r="B36" s="62" t="s">
        <v>50</v>
      </c>
      <c r="C36" s="61">
        <v>27.132724</v>
      </c>
      <c r="D36" s="60">
        <v>32.462687000000003</v>
      </c>
      <c r="E36" s="60">
        <v>19.644039426339944</v>
      </c>
      <c r="F36" s="58">
        <v>6.9708969999999999</v>
      </c>
      <c r="G36" s="57">
        <v>7.965039</v>
      </c>
      <c r="H36" s="56">
        <v>14.261321032286101</v>
      </c>
      <c r="I36" s="58">
        <v>3892.2858851593992</v>
      </c>
      <c r="J36" s="57">
        <v>4075.6469616784052</v>
      </c>
      <c r="K36" s="59">
        <v>4.7108840904551696</v>
      </c>
      <c r="L36" s="58">
        <v>303.00639699999999</v>
      </c>
      <c r="M36" s="57">
        <v>354.846698</v>
      </c>
      <c r="N36" s="56">
        <v>17.10864902961109</v>
      </c>
      <c r="O36" s="58">
        <v>79.419257000000002</v>
      </c>
      <c r="P36" s="57">
        <v>88.843615</v>
      </c>
      <c r="Q36" s="56">
        <v>11.866590492026386</v>
      </c>
      <c r="R36" s="58">
        <v>3815.2761489571726</v>
      </c>
      <c r="S36" s="57">
        <v>3994.0596518950742</v>
      </c>
      <c r="T36" s="56">
        <v>4.6859911565449552</v>
      </c>
    </row>
    <row r="37" spans="1:20" s="26" customFormat="1" x14ac:dyDescent="0.2">
      <c r="A37" s="62" t="s">
        <v>33</v>
      </c>
      <c r="B37" s="54" t="s">
        <v>32</v>
      </c>
      <c r="C37" s="53">
        <v>26.225280000000001</v>
      </c>
      <c r="D37" s="52">
        <v>44.112177000000003</v>
      </c>
      <c r="E37" s="52">
        <v>68.20478942455523</v>
      </c>
      <c r="F37" s="50">
        <v>4.1206889999999996</v>
      </c>
      <c r="G37" s="49">
        <v>6.2498420000000001</v>
      </c>
      <c r="H37" s="48">
        <v>51.669829972608959</v>
      </c>
      <c r="I37" s="50">
        <v>6364.2949031096514</v>
      </c>
      <c r="J37" s="49">
        <v>7058.1267494442263</v>
      </c>
      <c r="K37" s="51">
        <v>10.901943685789339</v>
      </c>
      <c r="L37" s="50">
        <v>260.16339299999999</v>
      </c>
      <c r="M37" s="49">
        <v>367.73887100000002</v>
      </c>
      <c r="N37" s="48">
        <v>41.349198578448743</v>
      </c>
      <c r="O37" s="50">
        <v>46.803033999999997</v>
      </c>
      <c r="P37" s="49">
        <v>50.861798999999998</v>
      </c>
      <c r="Q37" s="48">
        <v>8.6720125879018894</v>
      </c>
      <c r="R37" s="50">
        <v>5558.6864945550324</v>
      </c>
      <c r="S37" s="49">
        <v>7230.1585518042739</v>
      </c>
      <c r="T37" s="48">
        <v>30.0695507632337</v>
      </c>
    </row>
    <row r="38" spans="1:20" s="26" customFormat="1" x14ac:dyDescent="0.2">
      <c r="A38" s="55" t="s">
        <v>15</v>
      </c>
      <c r="B38" s="62" t="s">
        <v>49</v>
      </c>
      <c r="C38" s="61">
        <v>7.3991990000000003</v>
      </c>
      <c r="D38" s="60">
        <v>8.6794750000000001</v>
      </c>
      <c r="E38" s="60">
        <v>17.302899949035023</v>
      </c>
      <c r="F38" s="58">
        <v>3.006275</v>
      </c>
      <c r="G38" s="57">
        <v>3.58548</v>
      </c>
      <c r="H38" s="56">
        <v>19.266534166036031</v>
      </c>
      <c r="I38" s="58">
        <v>2461.2515488436684</v>
      </c>
      <c r="J38" s="57">
        <v>2420.7288842776979</v>
      </c>
      <c r="K38" s="59">
        <v>-1.6464251524801909</v>
      </c>
      <c r="L38" s="58">
        <v>75.959722999999997</v>
      </c>
      <c r="M38" s="57">
        <v>97.854380000000006</v>
      </c>
      <c r="N38" s="56">
        <v>28.824034811185406</v>
      </c>
      <c r="O38" s="58">
        <v>32.762234999999997</v>
      </c>
      <c r="P38" s="57">
        <v>38.831783000000001</v>
      </c>
      <c r="Q38" s="56">
        <v>18.526049886401232</v>
      </c>
      <c r="R38" s="58">
        <v>2318.5146861928069</v>
      </c>
      <c r="S38" s="57">
        <v>2519.9558825305548</v>
      </c>
      <c r="T38" s="56">
        <v>8.6883726696823658</v>
      </c>
    </row>
    <row r="39" spans="1:20" s="26" customFormat="1" ht="9.75" thickBot="1" x14ac:dyDescent="0.25">
      <c r="A39" s="62" t="s">
        <v>6</v>
      </c>
      <c r="B39" s="84" t="s">
        <v>6</v>
      </c>
      <c r="C39" s="38">
        <v>455.03784899999937</v>
      </c>
      <c r="D39" s="37">
        <v>611.11599200000092</v>
      </c>
      <c r="E39" s="37">
        <v>34.300035336181843</v>
      </c>
      <c r="F39" s="82" t="s">
        <v>3</v>
      </c>
      <c r="G39" s="81" t="s">
        <v>3</v>
      </c>
      <c r="H39" s="80" t="s">
        <v>3</v>
      </c>
      <c r="I39" s="82" t="s">
        <v>3</v>
      </c>
      <c r="J39" s="81" t="s">
        <v>3</v>
      </c>
      <c r="K39" s="83" t="s">
        <v>3</v>
      </c>
      <c r="L39" s="35">
        <v>4621.5823809999856</v>
      </c>
      <c r="M39" s="34">
        <v>5703.8154159999976</v>
      </c>
      <c r="N39" s="33">
        <v>23.416937009480421</v>
      </c>
      <c r="O39" s="82" t="s">
        <v>3</v>
      </c>
      <c r="P39" s="81" t="s">
        <v>3</v>
      </c>
      <c r="Q39" s="80" t="s">
        <v>3</v>
      </c>
      <c r="R39" s="82" t="s">
        <v>3</v>
      </c>
      <c r="S39" s="81" t="s">
        <v>3</v>
      </c>
      <c r="T39" s="80" t="s">
        <v>3</v>
      </c>
    </row>
    <row r="40" spans="1:20" s="26" customFormat="1" x14ac:dyDescent="0.2">
      <c r="A40" s="62" t="s">
        <v>48</v>
      </c>
      <c r="B40" s="79" t="s">
        <v>48</v>
      </c>
      <c r="C40" s="78"/>
      <c r="D40" s="77"/>
      <c r="E40" s="76"/>
      <c r="F40" s="74"/>
      <c r="G40" s="73"/>
      <c r="H40" s="75"/>
      <c r="I40" s="74"/>
      <c r="J40" s="73"/>
      <c r="K40" s="72"/>
      <c r="L40" s="70"/>
      <c r="M40" s="70"/>
      <c r="N40" s="70"/>
      <c r="O40" s="71"/>
      <c r="P40" s="70"/>
      <c r="Q40" s="70"/>
      <c r="R40" s="71"/>
      <c r="S40" s="70"/>
      <c r="T40" s="70"/>
    </row>
    <row r="41" spans="1:20" s="26" customFormat="1" x14ac:dyDescent="0.2">
      <c r="A41" s="55" t="s">
        <v>47</v>
      </c>
      <c r="B41" s="54" t="s">
        <v>46</v>
      </c>
      <c r="C41" s="53">
        <v>263.03125199999999</v>
      </c>
      <c r="D41" s="52">
        <v>363.09113500000001</v>
      </c>
      <c r="E41" s="52">
        <v>38.041062512221949</v>
      </c>
      <c r="F41" s="50">
        <v>880.57939999999996</v>
      </c>
      <c r="G41" s="49">
        <v>1128.9002519999999</v>
      </c>
      <c r="H41" s="48">
        <v>28.199711689826024</v>
      </c>
      <c r="I41" s="50">
        <v>298.70248157065674</v>
      </c>
      <c r="J41" s="49">
        <v>321.63261046025531</v>
      </c>
      <c r="K41" s="51">
        <v>7.6765779678246604</v>
      </c>
      <c r="L41" s="50">
        <v>2948.3010720000002</v>
      </c>
      <c r="M41" s="49">
        <v>3902.9585910000001</v>
      </c>
      <c r="N41" s="48">
        <v>32.379919678705036</v>
      </c>
      <c r="O41" s="50">
        <v>10722.790241999999</v>
      </c>
      <c r="P41" s="49">
        <v>12557.318286</v>
      </c>
      <c r="Q41" s="48">
        <v>17.108681626675448</v>
      </c>
      <c r="R41" s="50">
        <v>274.95651835581253</v>
      </c>
      <c r="S41" s="49">
        <v>310.81147280875734</v>
      </c>
      <c r="T41" s="48">
        <v>13.040227112035963</v>
      </c>
    </row>
    <row r="42" spans="1:20" x14ac:dyDescent="0.2">
      <c r="A42" s="47" t="s">
        <v>45</v>
      </c>
      <c r="B42" s="46" t="s">
        <v>44</v>
      </c>
      <c r="C42" s="45">
        <v>66.902501000000001</v>
      </c>
      <c r="D42" s="44">
        <v>126.409125</v>
      </c>
      <c r="E42" s="44">
        <v>88.945290699969505</v>
      </c>
      <c r="F42" s="42">
        <v>283.51544999999999</v>
      </c>
      <c r="G42" s="41">
        <v>443.52509099999997</v>
      </c>
      <c r="H42" s="15">
        <v>56.437714770041623</v>
      </c>
      <c r="I42" s="42">
        <v>235.97479784611386</v>
      </c>
      <c r="J42" s="41">
        <v>285.01008751272656</v>
      </c>
      <c r="K42" s="43">
        <v>20.779884171609741</v>
      </c>
      <c r="L42" s="42">
        <v>1342.7274170000001</v>
      </c>
      <c r="M42" s="41">
        <v>1668.3658800000001</v>
      </c>
      <c r="N42" s="15">
        <v>24.252015627085388</v>
      </c>
      <c r="O42" s="42">
        <v>6159.1932280000001</v>
      </c>
      <c r="P42" s="41">
        <v>6223.7603159999999</v>
      </c>
      <c r="Q42" s="15">
        <v>1.0483043088577615</v>
      </c>
      <c r="R42" s="42">
        <v>218.00378187453092</v>
      </c>
      <c r="S42" s="41">
        <v>268.06396700576283</v>
      </c>
      <c r="T42" s="15">
        <v>22.962989311829162</v>
      </c>
    </row>
    <row r="43" spans="1:20" x14ac:dyDescent="0.2">
      <c r="A43" s="69" t="s">
        <v>43</v>
      </c>
      <c r="B43" s="68" t="s">
        <v>42</v>
      </c>
      <c r="C43" s="67">
        <v>54.588152000000001</v>
      </c>
      <c r="D43" s="66">
        <v>82.012078000000002</v>
      </c>
      <c r="E43" s="66">
        <v>50.237872130201431</v>
      </c>
      <c r="F43" s="64">
        <v>119.67117500000001</v>
      </c>
      <c r="G43" s="63">
        <v>158.44582600000001</v>
      </c>
      <c r="H43" s="9">
        <v>32.400994642193503</v>
      </c>
      <c r="I43" s="64">
        <v>456.15121603009243</v>
      </c>
      <c r="J43" s="63">
        <v>517.60327217455381</v>
      </c>
      <c r="K43" s="65">
        <v>13.471860642898603</v>
      </c>
      <c r="L43" s="64">
        <v>535.41941299999996</v>
      </c>
      <c r="M43" s="63">
        <v>693.08382800000004</v>
      </c>
      <c r="N43" s="9">
        <v>29.446899229259003</v>
      </c>
      <c r="O43" s="64">
        <v>1143.8984089999999</v>
      </c>
      <c r="P43" s="63">
        <v>1427.423082</v>
      </c>
      <c r="Q43" s="9">
        <v>24.785826325946058</v>
      </c>
      <c r="R43" s="64">
        <v>468.06552818625346</v>
      </c>
      <c r="S43" s="63">
        <v>485.54898455817465</v>
      </c>
      <c r="T43" s="9">
        <v>3.7352582745559859</v>
      </c>
    </row>
    <row r="44" spans="1:20" x14ac:dyDescent="0.2">
      <c r="A44" s="47" t="s">
        <v>41</v>
      </c>
      <c r="B44" s="46" t="s">
        <v>40</v>
      </c>
      <c r="C44" s="45">
        <v>72.823972999999995</v>
      </c>
      <c r="D44" s="44">
        <v>16.311858999999998</v>
      </c>
      <c r="E44" s="44">
        <v>-77.600976260935397</v>
      </c>
      <c r="F44" s="42">
        <v>178.61121299999999</v>
      </c>
      <c r="G44" s="41">
        <v>42.335819000000001</v>
      </c>
      <c r="H44" s="15">
        <v>-76.297222168240907</v>
      </c>
      <c r="I44" s="42">
        <v>407.72341095964674</v>
      </c>
      <c r="J44" s="41">
        <v>385.29688063906355</v>
      </c>
      <c r="K44" s="43">
        <v>-5.5004274264748521</v>
      </c>
      <c r="L44" s="42">
        <v>374.45071300000001</v>
      </c>
      <c r="M44" s="41">
        <v>314.19133299999999</v>
      </c>
      <c r="N44" s="15">
        <v>-16.092740087798962</v>
      </c>
      <c r="O44" s="42">
        <v>974.06078400000001</v>
      </c>
      <c r="P44" s="41">
        <v>744.60560799999996</v>
      </c>
      <c r="Q44" s="15">
        <v>-23.556556199474311</v>
      </c>
      <c r="R44" s="42">
        <v>384.4223267692912</v>
      </c>
      <c r="S44" s="41">
        <v>421.95671053823168</v>
      </c>
      <c r="T44" s="15">
        <v>9.763840743689812</v>
      </c>
    </row>
    <row r="45" spans="1:20" s="26" customFormat="1" x14ac:dyDescent="0.2">
      <c r="A45" s="55" t="s">
        <v>39</v>
      </c>
      <c r="B45" s="54" t="s">
        <v>38</v>
      </c>
      <c r="C45" s="53">
        <v>115.020408</v>
      </c>
      <c r="D45" s="52">
        <v>127.278913</v>
      </c>
      <c r="E45" s="52">
        <v>10.657678244368608</v>
      </c>
      <c r="F45" s="50">
        <v>101.974031</v>
      </c>
      <c r="G45" s="49">
        <v>90.658867000000001</v>
      </c>
      <c r="H45" s="48">
        <v>-11.096123090397391</v>
      </c>
      <c r="I45" s="50">
        <v>1127.9382296851636</v>
      </c>
      <c r="J45" s="49">
        <v>1403.932314750856</v>
      </c>
      <c r="K45" s="51">
        <v>24.468900672222937</v>
      </c>
      <c r="L45" s="50">
        <v>1223.4818339999999</v>
      </c>
      <c r="M45" s="49">
        <v>1609.9586999999999</v>
      </c>
      <c r="N45" s="48">
        <v>31.588279879601377</v>
      </c>
      <c r="O45" s="50">
        <v>1070.0417420000001</v>
      </c>
      <c r="P45" s="49">
        <v>1378.059166</v>
      </c>
      <c r="Q45" s="48">
        <v>28.785552180823238</v>
      </c>
      <c r="R45" s="50">
        <v>1143.3963610739213</v>
      </c>
      <c r="S45" s="49">
        <v>1168.2798095477417</v>
      </c>
      <c r="T45" s="48">
        <v>2.1762749402533421</v>
      </c>
    </row>
    <row r="46" spans="1:20" x14ac:dyDescent="0.2">
      <c r="A46" s="47" t="s">
        <v>37</v>
      </c>
      <c r="B46" s="46" t="s">
        <v>36</v>
      </c>
      <c r="C46" s="45">
        <v>65.410644000000005</v>
      </c>
      <c r="D46" s="44">
        <v>66.081501000000003</v>
      </c>
      <c r="E46" s="44">
        <v>1.0256083092531565</v>
      </c>
      <c r="F46" s="42">
        <v>59.688108999999997</v>
      </c>
      <c r="G46" s="41">
        <v>44.357939999999999</v>
      </c>
      <c r="H46" s="15">
        <v>-25.683790719521703</v>
      </c>
      <c r="I46" s="42">
        <v>1095.8739537216702</v>
      </c>
      <c r="J46" s="41">
        <v>1489.7333149375288</v>
      </c>
      <c r="K46" s="43">
        <v>35.940206433256549</v>
      </c>
      <c r="L46" s="42">
        <v>692.84483699999998</v>
      </c>
      <c r="M46" s="41">
        <v>862.72077100000001</v>
      </c>
      <c r="N46" s="15">
        <v>24.518611517054588</v>
      </c>
      <c r="O46" s="42">
        <v>574.95012899999995</v>
      </c>
      <c r="P46" s="41">
        <v>785.91797399999996</v>
      </c>
      <c r="Q46" s="15">
        <v>36.693242484688618</v>
      </c>
      <c r="R46" s="42">
        <v>1205.0520593934853</v>
      </c>
      <c r="S46" s="41">
        <v>1097.7236805122363</v>
      </c>
      <c r="T46" s="15">
        <v>-8.9065346218542896</v>
      </c>
    </row>
    <row r="47" spans="1:20" x14ac:dyDescent="0.2">
      <c r="A47" s="69" t="s">
        <v>35</v>
      </c>
      <c r="B47" s="68" t="s">
        <v>34</v>
      </c>
      <c r="C47" s="67">
        <v>28.634176</v>
      </c>
      <c r="D47" s="66">
        <v>37.588881999999998</v>
      </c>
      <c r="E47" s="66">
        <v>31.27279094743287</v>
      </c>
      <c r="F47" s="64">
        <v>18.569814000000001</v>
      </c>
      <c r="G47" s="63">
        <v>21.607785</v>
      </c>
      <c r="H47" s="9">
        <v>16.359727674170554</v>
      </c>
      <c r="I47" s="64">
        <v>1541.9743030274831</v>
      </c>
      <c r="J47" s="63">
        <v>1739.5990380318945</v>
      </c>
      <c r="K47" s="65">
        <v>12.816344255309486</v>
      </c>
      <c r="L47" s="64">
        <v>246.221788</v>
      </c>
      <c r="M47" s="63">
        <v>420.02236499999998</v>
      </c>
      <c r="N47" s="9">
        <v>70.587001423285884</v>
      </c>
      <c r="O47" s="64">
        <v>172.63982799999999</v>
      </c>
      <c r="P47" s="63">
        <v>233.973388</v>
      </c>
      <c r="Q47" s="9">
        <v>35.526888963304579</v>
      </c>
      <c r="R47" s="64">
        <v>1426.2165970183892</v>
      </c>
      <c r="S47" s="63">
        <v>1795.1715303622477</v>
      </c>
      <c r="T47" s="9">
        <v>25.869488134914853</v>
      </c>
    </row>
    <row r="48" spans="1:20" s="26" customFormat="1" x14ac:dyDescent="0.2">
      <c r="A48" s="62" t="s">
        <v>33</v>
      </c>
      <c r="B48" s="62" t="s">
        <v>32</v>
      </c>
      <c r="C48" s="61">
        <v>113.360837</v>
      </c>
      <c r="D48" s="60">
        <v>117.986998</v>
      </c>
      <c r="E48" s="60">
        <v>4.0809164103119633</v>
      </c>
      <c r="F48" s="58">
        <v>40.696472</v>
      </c>
      <c r="G48" s="57">
        <v>31.600763000000001</v>
      </c>
      <c r="H48" s="56">
        <v>-22.350116737391879</v>
      </c>
      <c r="I48" s="58">
        <v>2785.5200077294171</v>
      </c>
      <c r="J48" s="57">
        <v>3733.675607769344</v>
      </c>
      <c r="K48" s="59">
        <v>34.038728761916317</v>
      </c>
      <c r="L48" s="58">
        <v>896.29900099999998</v>
      </c>
      <c r="M48" s="57">
        <v>1180.5991039999999</v>
      </c>
      <c r="N48" s="56">
        <v>31.719337261651148</v>
      </c>
      <c r="O48" s="58">
        <v>296.91853600000002</v>
      </c>
      <c r="P48" s="57">
        <v>316.40973500000001</v>
      </c>
      <c r="Q48" s="56">
        <v>6.5644938381347773</v>
      </c>
      <c r="R48" s="58">
        <v>3018.6697438114811</v>
      </c>
      <c r="S48" s="57">
        <v>3731.2350835223192</v>
      </c>
      <c r="T48" s="56">
        <v>23.605276502063699</v>
      </c>
    </row>
    <row r="49" spans="1:20" x14ac:dyDescent="0.2">
      <c r="A49" s="69" t="s">
        <v>31</v>
      </c>
      <c r="B49" s="68" t="s">
        <v>30</v>
      </c>
      <c r="C49" s="67">
        <v>46.829065</v>
      </c>
      <c r="D49" s="66">
        <v>52.806193999999998</v>
      </c>
      <c r="E49" s="66">
        <v>12.763716294570472</v>
      </c>
      <c r="F49" s="64">
        <v>10.685689</v>
      </c>
      <c r="G49" s="63">
        <v>8.0333520000000007</v>
      </c>
      <c r="H49" s="9">
        <v>-24.821394296614841</v>
      </c>
      <c r="I49" s="64">
        <v>4382.4095011561722</v>
      </c>
      <c r="J49" s="63">
        <v>6573.3698710077679</v>
      </c>
      <c r="K49" s="65">
        <v>49.994423599017246</v>
      </c>
      <c r="L49" s="64">
        <v>365.39739800000001</v>
      </c>
      <c r="M49" s="63">
        <v>610.20323599999995</v>
      </c>
      <c r="N49" s="9">
        <v>66.997148677013826</v>
      </c>
      <c r="O49" s="64">
        <v>88.364783000000003</v>
      </c>
      <c r="P49" s="63">
        <v>92.371032</v>
      </c>
      <c r="Q49" s="9">
        <v>4.5337620531473499</v>
      </c>
      <c r="R49" s="64">
        <v>4135.1020802031508</v>
      </c>
      <c r="S49" s="63">
        <v>6606.0021501113033</v>
      </c>
      <c r="T49" s="9">
        <v>59.754270196559723</v>
      </c>
    </row>
    <row r="50" spans="1:20" s="26" customFormat="1" x14ac:dyDescent="0.2">
      <c r="A50" s="62" t="s">
        <v>29</v>
      </c>
      <c r="B50" s="62" t="s">
        <v>28</v>
      </c>
      <c r="C50" s="61">
        <v>78.460106999999994</v>
      </c>
      <c r="D50" s="60">
        <v>78.441450000000003</v>
      </c>
      <c r="E50" s="60">
        <v>-2.3778963237952588E-2</v>
      </c>
      <c r="F50" s="58">
        <v>89.053364000000002</v>
      </c>
      <c r="G50" s="57">
        <v>78.293644999999998</v>
      </c>
      <c r="H50" s="56">
        <v>-12.082327400905379</v>
      </c>
      <c r="I50" s="58">
        <v>881.04596475434653</v>
      </c>
      <c r="J50" s="57">
        <v>1001.8878288269757</v>
      </c>
      <c r="K50" s="59">
        <v>13.715727545080171</v>
      </c>
      <c r="L50" s="58">
        <v>1004.759919</v>
      </c>
      <c r="M50" s="57">
        <v>871.32086000000004</v>
      </c>
      <c r="N50" s="56">
        <v>-13.2806908871133</v>
      </c>
      <c r="O50" s="58">
        <v>1230.9955110000001</v>
      </c>
      <c r="P50" s="57">
        <v>1042.6494439999999</v>
      </c>
      <c r="Q50" s="56">
        <v>-15.300304941566933</v>
      </c>
      <c r="R50" s="58">
        <v>816.21737043036217</v>
      </c>
      <c r="S50" s="57">
        <v>835.67959011926553</v>
      </c>
      <c r="T50" s="56">
        <v>2.384440762225104</v>
      </c>
    </row>
    <row r="51" spans="1:20" s="26" customFormat="1" x14ac:dyDescent="0.2">
      <c r="A51" s="55" t="s">
        <v>27</v>
      </c>
      <c r="B51" s="54" t="s">
        <v>26</v>
      </c>
      <c r="C51" s="53">
        <v>117.357302</v>
      </c>
      <c r="D51" s="52">
        <v>148.81466599999999</v>
      </c>
      <c r="E51" s="52">
        <v>26.804777771731647</v>
      </c>
      <c r="F51" s="50">
        <v>92.333055000000002</v>
      </c>
      <c r="G51" s="49">
        <v>85.961765999999997</v>
      </c>
      <c r="H51" s="48">
        <v>-6.9003337970350964</v>
      </c>
      <c r="I51" s="50">
        <v>1271.0215426100654</v>
      </c>
      <c r="J51" s="49">
        <v>1731.1727402156907</v>
      </c>
      <c r="K51" s="51">
        <v>36.203257158072773</v>
      </c>
      <c r="L51" s="50">
        <v>1001.439034</v>
      </c>
      <c r="M51" s="49">
        <v>1414.6900720000001</v>
      </c>
      <c r="N51" s="48">
        <v>41.26572102441137</v>
      </c>
      <c r="O51" s="50">
        <v>745.960868</v>
      </c>
      <c r="P51" s="49">
        <v>876.90479700000003</v>
      </c>
      <c r="Q51" s="48">
        <v>17.553726290103477</v>
      </c>
      <c r="R51" s="50">
        <v>1342.4819946453276</v>
      </c>
      <c r="S51" s="49">
        <v>1613.2766941631864</v>
      </c>
      <c r="T51" s="48">
        <v>20.171197870657508</v>
      </c>
    </row>
    <row r="52" spans="1:20" x14ac:dyDescent="0.2">
      <c r="A52" s="47" t="s">
        <v>25</v>
      </c>
      <c r="B52" s="46" t="s">
        <v>24</v>
      </c>
      <c r="C52" s="45">
        <v>48.904477</v>
      </c>
      <c r="D52" s="44">
        <v>85.881906000000001</v>
      </c>
      <c r="E52" s="44">
        <v>75.611541659059142</v>
      </c>
      <c r="F52" s="42">
        <v>62.952790999999998</v>
      </c>
      <c r="G52" s="41">
        <v>63.507148999999998</v>
      </c>
      <c r="H52" s="15">
        <v>0.88059320515272432</v>
      </c>
      <c r="I52" s="42">
        <v>776.84366686776457</v>
      </c>
      <c r="J52" s="41">
        <v>1352.3187129688345</v>
      </c>
      <c r="K52" s="43">
        <v>74.078617184508516</v>
      </c>
      <c r="L52" s="42">
        <v>333.18265100000002</v>
      </c>
      <c r="M52" s="41">
        <v>687.46833000000004</v>
      </c>
      <c r="N52" s="15">
        <v>106.33377156243347</v>
      </c>
      <c r="O52" s="42">
        <v>459.557728</v>
      </c>
      <c r="P52" s="41">
        <v>613.23067700000001</v>
      </c>
      <c r="Q52" s="15">
        <v>33.439313417442953</v>
      </c>
      <c r="R52" s="42">
        <v>725.00717690030888</v>
      </c>
      <c r="S52" s="41">
        <v>1121.0599139677417</v>
      </c>
      <c r="T52" s="15">
        <v>54.627422967137271</v>
      </c>
    </row>
    <row r="53" spans="1:20" x14ac:dyDescent="0.2">
      <c r="A53" s="69" t="s">
        <v>23</v>
      </c>
      <c r="B53" s="68" t="s">
        <v>22</v>
      </c>
      <c r="C53" s="67">
        <v>42.371870999999999</v>
      </c>
      <c r="D53" s="66">
        <v>35.887008999999999</v>
      </c>
      <c r="E53" s="66">
        <v>-15.304639249940132</v>
      </c>
      <c r="F53" s="64">
        <v>10.356026999999999</v>
      </c>
      <c r="G53" s="63">
        <v>7.4657109999999998</v>
      </c>
      <c r="H53" s="9">
        <v>-27.909506222801461</v>
      </c>
      <c r="I53" s="64">
        <v>4091.5180116853699</v>
      </c>
      <c r="J53" s="63">
        <v>4806.9110899149464</v>
      </c>
      <c r="K53" s="65">
        <v>17.484783793849012</v>
      </c>
      <c r="L53" s="64">
        <v>422.94272899999999</v>
      </c>
      <c r="M53" s="63">
        <v>441.22248999999999</v>
      </c>
      <c r="N53" s="9">
        <v>4.3220416729282451</v>
      </c>
      <c r="O53" s="64">
        <v>110.657381</v>
      </c>
      <c r="P53" s="63">
        <v>97.661658000000003</v>
      </c>
      <c r="Q53" s="9">
        <v>-11.744108601305136</v>
      </c>
      <c r="R53" s="64">
        <v>3822.0923464653474</v>
      </c>
      <c r="S53" s="63">
        <v>4517.8681074613742</v>
      </c>
      <c r="T53" s="9">
        <v>18.204054165239537</v>
      </c>
    </row>
    <row r="54" spans="1:20" s="26" customFormat="1" x14ac:dyDescent="0.2">
      <c r="A54" s="62" t="s">
        <v>21</v>
      </c>
      <c r="B54" s="62" t="s">
        <v>20</v>
      </c>
      <c r="C54" s="61">
        <v>52.036957000000001</v>
      </c>
      <c r="D54" s="60">
        <v>57.202764000000002</v>
      </c>
      <c r="E54" s="60">
        <v>9.9271888630997331</v>
      </c>
      <c r="F54" s="58">
        <v>9.3995669999999993</v>
      </c>
      <c r="G54" s="57">
        <v>6.976394</v>
      </c>
      <c r="H54" s="56">
        <v>-25.779623678409859</v>
      </c>
      <c r="I54" s="58">
        <v>5536.1015033990398</v>
      </c>
      <c r="J54" s="57">
        <v>8199.4743989516646</v>
      </c>
      <c r="K54" s="59">
        <v>48.109177440431218</v>
      </c>
      <c r="L54" s="58">
        <v>511.97584699999999</v>
      </c>
      <c r="M54" s="57">
        <v>632.58417699999995</v>
      </c>
      <c r="N54" s="56">
        <v>23.557425747078263</v>
      </c>
      <c r="O54" s="58">
        <v>69.682535000000001</v>
      </c>
      <c r="P54" s="57">
        <v>85.343097999999998</v>
      </c>
      <c r="Q54" s="56">
        <v>22.474157979470743</v>
      </c>
      <c r="R54" s="58">
        <v>7347.2620793718252</v>
      </c>
      <c r="S54" s="57">
        <v>7412.2476430372844</v>
      </c>
      <c r="T54" s="56">
        <v>0.88448680560766491</v>
      </c>
    </row>
    <row r="55" spans="1:20" s="26" customFormat="1" x14ac:dyDescent="0.2">
      <c r="A55" s="55" t="s">
        <v>19</v>
      </c>
      <c r="B55" s="54" t="s">
        <v>18</v>
      </c>
      <c r="C55" s="53">
        <v>44.519306</v>
      </c>
      <c r="D55" s="52">
        <v>56.905455000000003</v>
      </c>
      <c r="E55" s="52">
        <v>27.821972337124933</v>
      </c>
      <c r="F55" s="50">
        <v>80.196760999999995</v>
      </c>
      <c r="G55" s="49">
        <v>79.691243</v>
      </c>
      <c r="H55" s="48">
        <v>-0.63034715329711721</v>
      </c>
      <c r="I55" s="50">
        <v>555.12598569909835</v>
      </c>
      <c r="J55" s="49">
        <v>714.07412982628466</v>
      </c>
      <c r="K55" s="51">
        <v>28.632805565211438</v>
      </c>
      <c r="L55" s="50">
        <v>470.666562</v>
      </c>
      <c r="M55" s="49">
        <v>290.27613300000002</v>
      </c>
      <c r="N55" s="48">
        <v>-38.32658692248463</v>
      </c>
      <c r="O55" s="50">
        <v>849.59132699999998</v>
      </c>
      <c r="P55" s="49">
        <v>394.43436500000001</v>
      </c>
      <c r="Q55" s="48">
        <v>-53.573635645176495</v>
      </c>
      <c r="R55" s="50">
        <v>553.99172171634007</v>
      </c>
      <c r="S55" s="49">
        <v>735.93012870468317</v>
      </c>
      <c r="T55" s="48">
        <v>32.841358427644685</v>
      </c>
    </row>
    <row r="56" spans="1:20" x14ac:dyDescent="0.2">
      <c r="A56" s="47" t="s">
        <v>17</v>
      </c>
      <c r="B56" s="46" t="s">
        <v>16</v>
      </c>
      <c r="C56" s="45">
        <v>39.773552000000002</v>
      </c>
      <c r="D56" s="44">
        <v>52.484096999999998</v>
      </c>
      <c r="E56" s="44">
        <v>31.957279048147356</v>
      </c>
      <c r="F56" s="42">
        <v>75.745627999999996</v>
      </c>
      <c r="G56" s="41">
        <v>75.620377000000005</v>
      </c>
      <c r="H56" s="15">
        <v>-0.16535739858146714</v>
      </c>
      <c r="I56" s="42">
        <v>525.09369913732849</v>
      </c>
      <c r="J56" s="41">
        <v>694.04701592535037</v>
      </c>
      <c r="K56" s="43">
        <v>32.175841581339412</v>
      </c>
      <c r="L56" s="42">
        <v>416.24348400000002</v>
      </c>
      <c r="M56" s="41">
        <v>226.484557</v>
      </c>
      <c r="N56" s="15">
        <v>-45.588443854174542</v>
      </c>
      <c r="O56" s="42">
        <v>796.77341799999999</v>
      </c>
      <c r="P56" s="41">
        <v>341.559662</v>
      </c>
      <c r="Q56" s="15">
        <v>-57.132146444172662</v>
      </c>
      <c r="R56" s="42">
        <v>522.41135885886195</v>
      </c>
      <c r="S56" s="41">
        <v>663.08929946183162</v>
      </c>
      <c r="T56" s="15">
        <v>26.928576153141435</v>
      </c>
    </row>
    <row r="57" spans="1:20" s="26" customFormat="1" x14ac:dyDescent="0.2">
      <c r="A57" s="55" t="s">
        <v>15</v>
      </c>
      <c r="B57" s="54" t="s">
        <v>14</v>
      </c>
      <c r="C57" s="53">
        <v>72.413295000000005</v>
      </c>
      <c r="D57" s="52">
        <v>40.324981999999999</v>
      </c>
      <c r="E57" s="52">
        <v>-44.312737046422214</v>
      </c>
      <c r="F57" s="50">
        <v>22.618969</v>
      </c>
      <c r="G57" s="49">
        <v>11.340662999999999</v>
      </c>
      <c r="H57" s="48">
        <v>-49.862157731415614</v>
      </c>
      <c r="I57" s="50">
        <v>3201.4410117454959</v>
      </c>
      <c r="J57" s="49">
        <v>3555.7869941113672</v>
      </c>
      <c r="K57" s="51">
        <v>11.068327701989244</v>
      </c>
      <c r="L57" s="50">
        <v>550.54460500000005</v>
      </c>
      <c r="M57" s="49">
        <v>475.52910400000002</v>
      </c>
      <c r="N57" s="48">
        <v>-13.625689965665909</v>
      </c>
      <c r="O57" s="50">
        <v>174.241469</v>
      </c>
      <c r="P57" s="49">
        <v>137.678461</v>
      </c>
      <c r="Q57" s="48">
        <v>-20.984102240322589</v>
      </c>
      <c r="R57" s="50">
        <v>3159.6646203665791</v>
      </c>
      <c r="S57" s="49">
        <v>3453.9106592715329</v>
      </c>
      <c r="T57" s="48">
        <v>9.3125718789361933</v>
      </c>
    </row>
    <row r="58" spans="1:20" s="26" customFormat="1" x14ac:dyDescent="0.2">
      <c r="A58" s="47" t="s">
        <v>13</v>
      </c>
      <c r="B58" s="46" t="s">
        <v>12</v>
      </c>
      <c r="C58" s="45">
        <v>49.799598000000003</v>
      </c>
      <c r="D58" s="44">
        <v>19.304054000000001</v>
      </c>
      <c r="E58" s="44">
        <v>-61.236526447462495</v>
      </c>
      <c r="F58" s="42">
        <v>16.486260000000001</v>
      </c>
      <c r="G58" s="41">
        <v>5.7424809999999997</v>
      </c>
      <c r="H58" s="15">
        <v>-65.168079358204963</v>
      </c>
      <c r="I58" s="42">
        <v>3020.6728512106442</v>
      </c>
      <c r="J58" s="41">
        <v>3361.6226157300307</v>
      </c>
      <c r="K58" s="43">
        <v>11.287212528915159</v>
      </c>
      <c r="L58" s="42">
        <v>340.91520400000002</v>
      </c>
      <c r="M58" s="41">
        <v>246.40078299999999</v>
      </c>
      <c r="N58" s="15">
        <v>-27.72373302541239</v>
      </c>
      <c r="O58" s="42">
        <v>115.05083</v>
      </c>
      <c r="P58" s="41">
        <v>75.762842000000006</v>
      </c>
      <c r="Q58" s="15">
        <v>-34.148374244670812</v>
      </c>
      <c r="R58" s="42">
        <v>2963.1703135040398</v>
      </c>
      <c r="S58" s="41">
        <v>3252.2642564015746</v>
      </c>
      <c r="T58" s="15">
        <v>9.7562378233896574</v>
      </c>
    </row>
    <row r="59" spans="1:20" s="26" customFormat="1" ht="9.75" thickBot="1" x14ac:dyDescent="0.25">
      <c r="A59" s="40" t="s">
        <v>6</v>
      </c>
      <c r="B59" s="39" t="s">
        <v>6</v>
      </c>
      <c r="C59" s="38">
        <v>671.17917699999998</v>
      </c>
      <c r="D59" s="37">
        <v>631.22586799999999</v>
      </c>
      <c r="E59" s="37">
        <v>-5.9527038932556176</v>
      </c>
      <c r="F59" s="35" t="s">
        <v>3</v>
      </c>
      <c r="G59" s="34" t="s">
        <v>3</v>
      </c>
      <c r="H59" s="33" t="s">
        <v>3</v>
      </c>
      <c r="I59" s="35" t="s">
        <v>3</v>
      </c>
      <c r="J59" s="34" t="s">
        <v>3</v>
      </c>
      <c r="K59" s="36" t="s">
        <v>3</v>
      </c>
      <c r="L59" s="35">
        <v>6434.2824429999991</v>
      </c>
      <c r="M59" s="34">
        <v>6944.9904020000013</v>
      </c>
      <c r="N59" s="33">
        <v>7.9372946948515155</v>
      </c>
      <c r="O59" s="35" t="s">
        <v>3</v>
      </c>
      <c r="P59" s="34" t="s">
        <v>3</v>
      </c>
      <c r="Q59" s="33" t="s">
        <v>3</v>
      </c>
      <c r="R59" s="35" t="s">
        <v>3</v>
      </c>
      <c r="S59" s="34" t="s">
        <v>3</v>
      </c>
      <c r="T59" s="33" t="s">
        <v>3</v>
      </c>
    </row>
    <row r="60" spans="1:20" s="26" customFormat="1" ht="2.1" customHeight="1" x14ac:dyDescent="0.2">
      <c r="A60" s="32"/>
      <c r="B60" s="32"/>
      <c r="C60" s="31"/>
      <c r="D60" s="31"/>
      <c r="E60" s="30"/>
      <c r="F60" s="28"/>
      <c r="G60" s="28"/>
      <c r="H60" s="29"/>
      <c r="I60" s="28"/>
      <c r="J60" s="28"/>
      <c r="K60" s="27"/>
      <c r="L60" s="31"/>
      <c r="M60" s="31"/>
      <c r="N60" s="30"/>
      <c r="O60" s="28"/>
      <c r="P60" s="28"/>
      <c r="Q60" s="29"/>
      <c r="R60" s="28"/>
      <c r="S60" s="28"/>
      <c r="T60" s="27"/>
    </row>
    <row r="61" spans="1:20" s="24" customFormat="1" ht="9" customHeight="1" x14ac:dyDescent="0.2">
      <c r="C61" s="91" t="str">
        <f>C2</f>
        <v>Dezembro</v>
      </c>
      <c r="D61" s="91"/>
      <c r="E61" s="91"/>
      <c r="F61" s="91"/>
      <c r="G61" s="91"/>
      <c r="H61" s="91"/>
      <c r="I61" s="91"/>
      <c r="J61" s="91"/>
      <c r="K61" s="25"/>
      <c r="L61" s="91" t="str">
        <f>L2</f>
        <v>Janeiro - Dezembro</v>
      </c>
      <c r="M61" s="91"/>
      <c r="N61" s="91"/>
      <c r="O61" s="91"/>
      <c r="P61" s="91"/>
      <c r="Q61" s="91"/>
      <c r="R61" s="91"/>
      <c r="S61" s="91"/>
      <c r="T61" s="25"/>
    </row>
    <row r="62" spans="1:20" x14ac:dyDescent="0.2">
      <c r="C62" s="100" t="s">
        <v>11</v>
      </c>
      <c r="D62" s="100"/>
      <c r="E62" s="95"/>
      <c r="F62" s="88" t="s">
        <v>10</v>
      </c>
      <c r="G62" s="88"/>
      <c r="H62" s="88"/>
      <c r="I62" s="88" t="s">
        <v>9</v>
      </c>
      <c r="J62" s="90"/>
      <c r="L62" s="95" t="s">
        <v>11</v>
      </c>
      <c r="M62" s="89"/>
      <c r="N62" s="89"/>
      <c r="O62" s="89" t="s">
        <v>10</v>
      </c>
      <c r="P62" s="89"/>
      <c r="Q62" s="89"/>
      <c r="R62" s="89" t="s">
        <v>9</v>
      </c>
      <c r="S62" s="96"/>
    </row>
    <row r="63" spans="1:20" x14ac:dyDescent="0.2">
      <c r="A63" s="23"/>
      <c r="B63" s="22"/>
      <c r="C63" s="19" t="str">
        <f>$C$4</f>
        <v>2020</v>
      </c>
      <c r="D63" s="18" t="str">
        <f>$D$4</f>
        <v>2021</v>
      </c>
      <c r="E63" s="20" t="s">
        <v>8</v>
      </c>
      <c r="F63" s="19" t="str">
        <f>$C$4</f>
        <v>2020</v>
      </c>
      <c r="G63" s="18" t="str">
        <f>$D$4</f>
        <v>2021</v>
      </c>
      <c r="H63" s="20" t="s">
        <v>8</v>
      </c>
      <c r="I63" s="19" t="str">
        <f>$C$4</f>
        <v>2020</v>
      </c>
      <c r="J63" s="21" t="str">
        <f>$D$4</f>
        <v>2021</v>
      </c>
      <c r="K63" s="11"/>
      <c r="L63" s="19" t="str">
        <f>$C$4</f>
        <v>2020</v>
      </c>
      <c r="M63" s="18" t="str">
        <f>$D$4</f>
        <v>2021</v>
      </c>
      <c r="N63" s="20" t="s">
        <v>8</v>
      </c>
      <c r="O63" s="19" t="str">
        <f>$C$4</f>
        <v>2020</v>
      </c>
      <c r="P63" s="18" t="str">
        <f>$D$4</f>
        <v>2021</v>
      </c>
      <c r="Q63" s="20" t="s">
        <v>8</v>
      </c>
      <c r="R63" s="19" t="str">
        <f>$C$4</f>
        <v>2020</v>
      </c>
      <c r="S63" s="18" t="str">
        <f>$D$4</f>
        <v>2021</v>
      </c>
    </row>
    <row r="64" spans="1:20" x14ac:dyDescent="0.2">
      <c r="A64" s="17"/>
      <c r="B64" s="12" t="s">
        <v>7</v>
      </c>
      <c r="C64" s="10">
        <v>18451.708927</v>
      </c>
      <c r="D64" s="10">
        <v>24357.431503</v>
      </c>
      <c r="E64" s="9">
        <v>32.006371872462601</v>
      </c>
      <c r="F64" s="10">
        <v>15748.589293999999</v>
      </c>
      <c r="G64" s="10">
        <v>20421.425814999999</v>
      </c>
      <c r="H64" s="9">
        <v>29.671460940189021</v>
      </c>
      <c r="I64" s="8">
        <v>2703.1196330000002</v>
      </c>
      <c r="J64" s="8">
        <v>3936.0056880000011</v>
      </c>
      <c r="K64" s="11"/>
      <c r="L64" s="10">
        <v>209180.24165499999</v>
      </c>
      <c r="M64" s="10">
        <v>280632.53356299998</v>
      </c>
      <c r="N64" s="9">
        <v>34.158241401138611</v>
      </c>
      <c r="O64" s="10">
        <v>158786.82207900001</v>
      </c>
      <c r="P64" s="10">
        <v>219409.35967999999</v>
      </c>
      <c r="Q64" s="9">
        <v>38.17856973725371</v>
      </c>
      <c r="R64" s="8">
        <v>50393.419575999986</v>
      </c>
      <c r="S64" s="8">
        <v>61223.173882999981</v>
      </c>
    </row>
    <row r="65" spans="1:20" x14ac:dyDescent="0.2">
      <c r="A65" s="13"/>
      <c r="B65" s="16" t="s">
        <v>6</v>
      </c>
      <c r="C65" s="11">
        <v>11214.902674000001</v>
      </c>
      <c r="D65" s="11">
        <v>14478.585654</v>
      </c>
      <c r="E65" s="15">
        <v>29.101304530857309</v>
      </c>
      <c r="F65" s="11">
        <v>14396.227022999999</v>
      </c>
      <c r="G65" s="11">
        <v>18992.703253</v>
      </c>
      <c r="H65" s="15">
        <v>31.9283394368294</v>
      </c>
      <c r="I65" s="14">
        <v>-3181.3243489999986</v>
      </c>
      <c r="J65" s="14">
        <v>-4514.1175989999992</v>
      </c>
      <c r="K65" s="11"/>
      <c r="L65" s="11">
        <v>108478.28802499999</v>
      </c>
      <c r="M65" s="11">
        <v>160046.21937699997</v>
      </c>
      <c r="N65" s="15">
        <v>47.53756008770678</v>
      </c>
      <c r="O65" s="11">
        <v>145732.47409</v>
      </c>
      <c r="P65" s="11">
        <v>203880.633707</v>
      </c>
      <c r="Q65" s="15">
        <v>39.900619254627799</v>
      </c>
      <c r="R65" s="14">
        <v>-37254.186065000016</v>
      </c>
      <c r="S65" s="14">
        <v>-43834.414330000029</v>
      </c>
    </row>
    <row r="66" spans="1:20" x14ac:dyDescent="0.2">
      <c r="A66" s="13"/>
      <c r="B66" s="12" t="s">
        <v>5</v>
      </c>
      <c r="C66" s="10">
        <v>7236.8062529999997</v>
      </c>
      <c r="D66" s="10">
        <v>9878.8458489999994</v>
      </c>
      <c r="E66" s="9">
        <v>36.50836437558003</v>
      </c>
      <c r="F66" s="10">
        <v>1352.362271</v>
      </c>
      <c r="G66" s="10">
        <v>1428.7225619999999</v>
      </c>
      <c r="H66" s="9">
        <v>5.6464375439530423</v>
      </c>
      <c r="I66" s="8">
        <v>5884.4439819999998</v>
      </c>
      <c r="J66" s="8">
        <v>8450.1232869999985</v>
      </c>
      <c r="K66" s="11"/>
      <c r="L66" s="10">
        <v>100701.95363</v>
      </c>
      <c r="M66" s="10">
        <v>120586.314186</v>
      </c>
      <c r="N66" s="9">
        <v>19.745754515408208</v>
      </c>
      <c r="O66" s="10">
        <v>13054.347989</v>
      </c>
      <c r="P66" s="10">
        <v>15528.725973000001</v>
      </c>
      <c r="Q66" s="9">
        <v>18.954435610916676</v>
      </c>
      <c r="R66" s="8">
        <v>87647.605641000002</v>
      </c>
      <c r="S66" s="8">
        <v>105057.58821300001</v>
      </c>
    </row>
    <row r="67" spans="1:20" x14ac:dyDescent="0.2">
      <c r="B67" s="7" t="s">
        <v>4</v>
      </c>
      <c r="C67" s="5">
        <v>39.220249363518477</v>
      </c>
      <c r="D67" s="5">
        <v>40.55783077038835</v>
      </c>
      <c r="E67" s="4" t="s">
        <v>3</v>
      </c>
      <c r="F67" s="5">
        <v>8.5871962609072021</v>
      </c>
      <c r="G67" s="5">
        <v>6.9961939726587108</v>
      </c>
      <c r="H67" s="4" t="s">
        <v>3</v>
      </c>
      <c r="I67" s="4" t="s">
        <v>3</v>
      </c>
      <c r="J67" s="4" t="s">
        <v>3</v>
      </c>
      <c r="L67" s="5">
        <v>48.141235918489507</v>
      </c>
      <c r="M67" s="5">
        <v>42.969470665071427</v>
      </c>
      <c r="N67" s="6" t="s">
        <v>3</v>
      </c>
      <c r="O67" s="5">
        <v>8.2213043992436408</v>
      </c>
      <c r="P67" s="5">
        <v>7.0775130084003903</v>
      </c>
      <c r="Q67" s="4" t="s">
        <v>3</v>
      </c>
      <c r="R67" s="4" t="s">
        <v>3</v>
      </c>
      <c r="S67" s="4" t="s">
        <v>3</v>
      </c>
      <c r="T67" s="3"/>
    </row>
    <row r="68" spans="1:20" x14ac:dyDescent="0.2">
      <c r="B68" s="93" t="s">
        <v>2</v>
      </c>
      <c r="C68" s="93"/>
      <c r="D68" s="93"/>
      <c r="E68" s="93"/>
      <c r="F68" s="93"/>
      <c r="J68" s="3" t="s">
        <v>1</v>
      </c>
      <c r="P68" s="94" t="s">
        <v>0</v>
      </c>
      <c r="Q68" s="94"/>
      <c r="R68" s="94"/>
      <c r="S68" s="94"/>
    </row>
    <row r="69" spans="1:20" ht="11.45" customHeight="1" x14ac:dyDescent="0.2">
      <c r="B69" s="1" t="e">
        <f>"Dados extraídos em "&amp;LEFT(#REF!,3)&amp;"/"&amp;[1]Mês!M3&amp;". Sujeitos a alteração."</f>
        <v>#REF!</v>
      </c>
    </row>
    <row r="71" spans="1:20" x14ac:dyDescent="0.2">
      <c r="L71" s="2"/>
    </row>
  </sheetData>
  <mergeCells count="21">
    <mergeCell ref="A2:A4"/>
    <mergeCell ref="R3:T3"/>
    <mergeCell ref="C62:E62"/>
    <mergeCell ref="B1:T1"/>
    <mergeCell ref="B2:B4"/>
    <mergeCell ref="L3:N3"/>
    <mergeCell ref="L2:T2"/>
    <mergeCell ref="C2:K2"/>
    <mergeCell ref="C3:E3"/>
    <mergeCell ref="F3:H3"/>
    <mergeCell ref="B68:F68"/>
    <mergeCell ref="P68:S68"/>
    <mergeCell ref="L62:N62"/>
    <mergeCell ref="O62:Q62"/>
    <mergeCell ref="R62:S62"/>
    <mergeCell ref="F62:H62"/>
    <mergeCell ref="O3:Q3"/>
    <mergeCell ref="I62:J62"/>
    <mergeCell ref="C61:J61"/>
    <mergeCell ref="L61:S61"/>
    <mergeCell ref="I3:K3"/>
  </mergeCells>
  <hyperlinks>
    <hyperlink ref="B68:E68" r:id="rId1" display="Fonte: AgroStat Brasil a partir dos dados da SECEX / MDIC" xr:uid="{B7773ACE-0681-4E0F-A23C-C2CC9A656641}"/>
    <hyperlink ref="B68:F68" r:id="rId2" display="Fonte: AgroStat Brasil a partir dos dados da SECEX / MDIC" xr:uid="{24D45871-760A-4252-AD12-6617A893EF34}"/>
  </hyperlinks>
  <printOptions horizontalCentered="1" verticalCentered="1"/>
  <pageMargins left="3.937007874015748E-2" right="3.937007874015748E-2" top="0" bottom="0" header="0" footer="0"/>
  <pageSetup paperSize="9" scale="92" orientation="landscape" r:id="rId3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Heitor Giometti</dc:creator>
  <cp:lastModifiedBy>Carolina Moraes Pimentel Ricardi</cp:lastModifiedBy>
  <dcterms:created xsi:type="dcterms:W3CDTF">2022-01-13T12:48:36Z</dcterms:created>
  <dcterms:modified xsi:type="dcterms:W3CDTF">2022-01-14T15:42:16Z</dcterms:modified>
</cp:coreProperties>
</file>