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ários\claudio.garcia\Desktop\EDITAIS\"/>
    </mc:Choice>
  </mc:AlternateContent>
  <xr:revisionPtr revIDLastSave="0" documentId="8_{E0994D07-3129-4F0D-8EE5-F9ECCAE60068}" xr6:coauthVersionLast="47" xr6:coauthVersionMax="47" xr10:uidLastSave="{00000000-0000-0000-0000-000000000000}"/>
  <bookViews>
    <workbookView xWindow="-120" yWindow="-120" windowWidth="29040" windowHeight="15840" firstSheet="6" activeTab="10" xr2:uid="{F323993C-D931-4FF5-9E02-7E3447B0A296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9" r:id="rId8"/>
    <sheet name="SETEMBRO" sheetId="10" r:id="rId9"/>
    <sheet name="OUTUBRO" sheetId="11" r:id="rId10"/>
    <sheet name="NOVEMBRO" sheetId="12" r:id="rId11"/>
  </sheets>
  <externalReferences>
    <externalReference r:id="rId12"/>
  </externalReferences>
  <definedNames>
    <definedName name="_xlnm._FilterDatabase" localSheetId="3" hidden="1">ABRIL!$A$3:$K$30</definedName>
    <definedName name="_xlnm._FilterDatabase" localSheetId="7" hidden="1">AGOSTO!$A$3:$K$31</definedName>
    <definedName name="_xlnm._FilterDatabase" localSheetId="1" hidden="1">FEVEREIRO!$A$4:$K$21</definedName>
    <definedName name="_xlnm._FilterDatabase" localSheetId="0" hidden="1">JANEIRO!$A$4:$K$27</definedName>
    <definedName name="_xlnm._FilterDatabase" localSheetId="6" hidden="1">JULHO!$A$3:$K$26</definedName>
    <definedName name="_xlnm._FilterDatabase" localSheetId="5" hidden="1">JUNHO!$A$3:$K$42</definedName>
    <definedName name="_xlnm._FilterDatabase" localSheetId="4" hidden="1">MAIO!$A$4:$K$25</definedName>
    <definedName name="_xlnm._FilterDatabase" localSheetId="2" hidden="1">MARÇO!$A$3:$K$25</definedName>
    <definedName name="_xlnm._FilterDatabase" localSheetId="10" hidden="1">NOVEMBRO!$A$3:$K$14</definedName>
    <definedName name="_xlnm._FilterDatabase" localSheetId="9" hidden="1">OUTUBRO!$A$3:$K$12</definedName>
    <definedName name="_xlnm._FilterDatabase" localSheetId="8" hidden="1">SETEMBRO!$A$3:$K$15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12" l="1"/>
  <c r="I21" i="12"/>
  <c r="I25" i="12"/>
  <c r="I19" i="12"/>
  <c r="I17" i="11"/>
  <c r="I23" i="11"/>
  <c r="I23" i="10"/>
  <c r="I20" i="10"/>
  <c r="I42" i="9"/>
  <c r="I39" i="9"/>
  <c r="I40" i="9"/>
  <c r="I37" i="9"/>
  <c r="I36" i="9"/>
  <c r="I32" i="7"/>
  <c r="I31" i="7"/>
  <c r="I50" i="6"/>
  <c r="I49" i="6"/>
  <c r="I48" i="6"/>
  <c r="I47" i="6"/>
  <c r="I34" i="5"/>
  <c r="I31" i="5"/>
  <c r="I37" i="5" s="1"/>
  <c r="I40" i="4"/>
  <c r="I41" i="4"/>
  <c r="I38" i="4"/>
  <c r="I37" i="4"/>
  <c r="I34" i="3"/>
  <c r="I33" i="3"/>
  <c r="I32" i="3"/>
  <c r="I31" i="3"/>
  <c r="I37" i="3" s="1"/>
  <c r="I29" i="2"/>
  <c r="I26" i="2"/>
  <c r="I32" i="2" s="1"/>
  <c r="I39" i="1"/>
  <c r="I38" i="1"/>
  <c r="I37" i="1"/>
  <c r="I36" i="1"/>
  <c r="I35" i="1"/>
  <c r="I40" i="1"/>
  <c r="I26" i="10" l="1"/>
  <c r="I37" i="7"/>
  <c r="I53" i="6"/>
  <c r="I43" i="4"/>
  <c r="I41" i="1"/>
</calcChain>
</file>

<file path=xl/sharedStrings.xml><?xml version="1.0" encoding="utf-8"?>
<sst xmlns="http://schemas.openxmlformats.org/spreadsheetml/2006/main" count="1631" uniqueCount="941">
  <si>
    <t>Processo</t>
  </si>
  <si>
    <t>Edital</t>
  </si>
  <si>
    <t>Data Abertura</t>
  </si>
  <si>
    <t>Data Pedido</t>
  </si>
  <si>
    <t>Pedido</t>
  </si>
  <si>
    <t>Objeto</t>
  </si>
  <si>
    <t>Nº de Pedidos</t>
  </si>
  <si>
    <t>Valor</t>
  </si>
  <si>
    <t>CNPJ</t>
  </si>
  <si>
    <t>Contratado</t>
  </si>
  <si>
    <t>1503/21</t>
  </si>
  <si>
    <t>258/21</t>
  </si>
  <si>
    <t>AQUISIÇÃO MANGUEIRA PNEUMATICA BAIXA PRESSAO 3/4" e 5/8"</t>
  </si>
  <si>
    <t>SANEX COMERCIO E SERVIÇOS LTDA</t>
  </si>
  <si>
    <t>04.341.779/0001-60</t>
  </si>
  <si>
    <t>2272/21</t>
  </si>
  <si>
    <t>CONTRATAÇÃO DE TRENINAMENTO PARA DESINVOLVIMENTO DE LIDERANÇAS</t>
  </si>
  <si>
    <t>03.775.159/0050-54</t>
  </si>
  <si>
    <t>SERVICO SOCIAL DA INDUSTRIA SESI</t>
  </si>
  <si>
    <t>2277/21</t>
  </si>
  <si>
    <t>AQUISIÇÃO DE CONDUITES E CONECTORES</t>
  </si>
  <si>
    <t>CMT COM DE MAT ELETRICOS LTDA</t>
  </si>
  <si>
    <t>CMT. COM DE MAT ELETRICOS</t>
  </si>
  <si>
    <t>CMT COM DE MAT ELETRICOS</t>
  </si>
  <si>
    <t>CMT COM. DE MAT.  ELETRICO LTDA ME</t>
  </si>
  <si>
    <t>1100/19</t>
  </si>
  <si>
    <t>071/21</t>
  </si>
  <si>
    <t>CONTRATO</t>
  </si>
  <si>
    <t>Contratação de obra de Engenharia para Atualização tecnológica do Video Wall do CCO com substituição dos projetores e servidor de imagens existentes por monitores LCD/LED de 55” e servidor compatível, projeto executivo, integração com a aplicação, fornecimento de sobressalentes, treinamentos e garantia.</t>
  </si>
  <si>
    <t>04.908.929/0001-74</t>
  </si>
  <si>
    <t>PLOT SERVIÇOS COMERCIAIS E TECNOLÓGICOS LTDA.</t>
  </si>
  <si>
    <t>1386/19</t>
  </si>
  <si>
    <t>148/20</t>
  </si>
  <si>
    <t>Contratação de Serviço de Engenharia ou Arquitetura para retrofit da iluminação” – troca de lâmpadas e luminárias de baixo rendimento por produtos eficientes – sem reduzir a quantidade de luminárias existentes, mantendo e/ou melhorando o fluxo luminoso dos ambientes</t>
  </si>
  <si>
    <t>88.268.800/0001-39</t>
  </si>
  <si>
    <t>INSTALADORA ELÉTRICA MERCÚRIO LTDA</t>
  </si>
  <si>
    <t>2098/21</t>
  </si>
  <si>
    <t>LUVAS PARA ALTA TENSÃO</t>
  </si>
  <si>
    <t>05.047.273/0001-05</t>
  </si>
  <si>
    <t>ELETRONOR DISTRIBUIDORA DE MATERIAIS ELETRICOS LTDA</t>
  </si>
  <si>
    <t>2392/21</t>
  </si>
  <si>
    <t>260/21</t>
  </si>
  <si>
    <t>AQUISIÇÃO DE 35 (TRINTA E CINCO) LIXEIRAS DE 15 LITROS COM TAMPA BASCULANTE, COR PRETA PARA MATERIAL NÃO RECICLÁVEL</t>
  </si>
  <si>
    <t>12.869.928/0001-93</t>
  </si>
  <si>
    <t>ECOSUL COMERCIO DE COLETORES LTDA</t>
  </si>
  <si>
    <t>Inexigibilidade</t>
  </si>
  <si>
    <t>0005/21</t>
  </si>
  <si>
    <t>Contratação de Treinamento Externo sobre Instalação e manutenção de AMV UIC 60</t>
  </si>
  <si>
    <t>0171/21</t>
  </si>
  <si>
    <t>000/21</t>
  </si>
  <si>
    <t>Contratação por inexigibilidade da empresa AEROMOVEL BRASIL S/A para prestação de serviços necessários para o reestabelecimento da condição operacional do veículo A200, o qual conta com capacidade para 300 usuários distribuídos em dois carros, desde as atualizações tecnológicas necessárias para incrementar a confiabilidade e a disponibilidade do referido veículo, bem como de seus sistemas e subsistemas, a revisão completa daqueles já estabelecidos e realização de Operação Assistida pelo prazo de 12 (doze) meses após o reestabelecimento da operação do veículo</t>
  </si>
  <si>
    <t>967355840001-12</t>
  </si>
  <si>
    <t>AEROMOVEL BRASIL S/A</t>
  </si>
  <si>
    <t>1489/16</t>
  </si>
  <si>
    <t>001/01</t>
  </si>
  <si>
    <t>PAGAMENTO ANUIDADE ASSOCIAÇÃO DE EMPRESAS BAIRRO HUMAITA NAVEGANTES</t>
  </si>
  <si>
    <t>03.042.306/0001-07</t>
  </si>
  <si>
    <t>ASSOCIAÇÃO DE EMPRESAS DOS BAIRROS HUMAITA E NAVEGANTES</t>
  </si>
  <si>
    <t>Pregão Eletrônico</t>
  </si>
  <si>
    <t>0557/21</t>
  </si>
  <si>
    <t>149/21</t>
  </si>
  <si>
    <t>Contração de empresa de consultoria especializada para dar continuidade ao estudo já iniciado pela TRENSURB, que trata do mapeamento, tratamento e proteção de dados pessoais da TRENSURB, referente ao cumprimento da Lei de Proteção de Dado - Lei 13-709/2018 .</t>
  </si>
  <si>
    <t>35.419.369/0001-18</t>
  </si>
  <si>
    <t>HIGH SERVIÇOS DE COMPLIANCE LTDA.</t>
  </si>
  <si>
    <t>1162/20</t>
  </si>
  <si>
    <t>236/20</t>
  </si>
  <si>
    <t>Contratação de empresa especializada na prestação de serviços técnicos de autoatendimento telefônico através de URA (UNIDADE DE RESPOSTA AUDIVEL), incluindo o fornecimento de equipamentos, materiais, configurações, testes, treinamento e suporte para atendimento das necessidades estabelecidas neste Edital e seus anexos, conforme Ata da Sessão Publica do Pregão.</t>
  </si>
  <si>
    <t>21.315.215/0001-94</t>
  </si>
  <si>
    <t>SISNETSUL SOLUÇÕES EM TECNOLOGIA LTDA</t>
  </si>
  <si>
    <t>1488/21</t>
  </si>
  <si>
    <t>203/21</t>
  </si>
  <si>
    <t>Contrato</t>
  </si>
  <si>
    <t>Contratação de serviço agenciamento de viagens, para atender SOB DEMANDA o fornecimento de passagens aéreas, rodoviárias e hospedagens, compreendendo a emissão, remarcação e cancelamento de passagens aéreas e rodoviárias, nacionais e internacionais, bem como a hospedagem em hotéis, nacionais e internacionais, com disponibilização do sistema de gestão online integrado às companhias aéreas e rede hoteleira para operar o referido objeto a fim de atender aos empregados e colaboradores a serviço da Trensurb</t>
  </si>
  <si>
    <t>15.542.034/0001-85</t>
  </si>
  <si>
    <t>Satguru Travel ET Tours Services Ltda</t>
  </si>
  <si>
    <t>1880/20</t>
  </si>
  <si>
    <t>134/21</t>
  </si>
  <si>
    <t>Contratação de empresa especializada em serviços de limpeza, asseio e conservação para atuar nos TUE's, estações, aeromóvel e vias férreas de forma contínua, com fornecimento de mão-de-obra, materiais, equipamentos e produtos de limpeza.</t>
  </si>
  <si>
    <t>RAMAC EMPREENDIMENTOS LTDA</t>
  </si>
  <si>
    <t>Registro de Preços</t>
  </si>
  <si>
    <t>0553/21</t>
  </si>
  <si>
    <t>109/21</t>
  </si>
  <si>
    <t>RESPIRADOR DESCARTÁVEL PFF2 SEM VÁLVULA</t>
  </si>
  <si>
    <t>22.979.056/0001-72</t>
  </si>
  <si>
    <t>MARCELO TADEU DE OLIVEIRA</t>
  </si>
  <si>
    <t>0657/19</t>
  </si>
  <si>
    <t>191/20</t>
  </si>
  <si>
    <t>FORNECIMENTO E INSTALAÇÃO DE CONDICIONADORES DE AR DO TIPO “SPLIT”</t>
  </si>
  <si>
    <t>VITOR DIOGO WENDLING EPP - PRODUTO 98441016 -UNIDADE EVAPORADORA DO SPLIT</t>
  </si>
  <si>
    <t>VITOR DIOGO WENDLING EPP - PRODUTO 98441017 -UNIDADE CONDENSADORA DO SPLIT</t>
  </si>
  <si>
    <t>2285/20</t>
  </si>
  <si>
    <t>047/21</t>
  </si>
  <si>
    <t>SRP UNIFORMES GEOPE/AEROMOVEL</t>
  </si>
  <si>
    <t>TIPO</t>
  </si>
  <si>
    <t>ADJUDICAÇÃO</t>
  </si>
  <si>
    <t>LRE</t>
  </si>
  <si>
    <t>DISPENSA ELETRÔNICA</t>
  </si>
  <si>
    <t>INEXIGIBILIDADE</t>
  </si>
  <si>
    <t>PREGÃO ELETRÔNICO</t>
  </si>
  <si>
    <t>REGISTRO DE PREÇOS</t>
  </si>
  <si>
    <t>07.07.636/0001-50</t>
  </si>
  <si>
    <t>07.07.636/0001-51</t>
  </si>
  <si>
    <t>07.07.636/0001-52</t>
  </si>
  <si>
    <t>07.07.636/0001-53</t>
  </si>
  <si>
    <t>07.07.636/0001-54</t>
  </si>
  <si>
    <t>09.527.013/0001-98</t>
  </si>
  <si>
    <t>23.588.621/0001-33</t>
  </si>
  <si>
    <t>23.588.621/0001-34</t>
  </si>
  <si>
    <t>25.391.645/0001-23</t>
  </si>
  <si>
    <t>PORTAL SUPRI DISTRIBUIDORA - LTDA</t>
  </si>
  <si>
    <t>51.832.889/0004-57</t>
  </si>
  <si>
    <t>VAE Brasil Produtos Ferroviários Ltda</t>
  </si>
  <si>
    <t>MODALIDADE</t>
  </si>
  <si>
    <t>VALORES</t>
  </si>
  <si>
    <t>Dispensa de Licitação</t>
  </si>
  <si>
    <t>LRE - Lei 13.303/2016</t>
  </si>
  <si>
    <t>Suprimento de fundos*</t>
  </si>
  <si>
    <t>-</t>
  </si>
  <si>
    <t>TOTAL</t>
  </si>
  <si>
    <t>TOTAL JANEIRO 2022</t>
  </si>
  <si>
    <t>QUANTIDADE</t>
  </si>
  <si>
    <t>1282/20</t>
  </si>
  <si>
    <t>165/20</t>
  </si>
  <si>
    <t>FUSIVEL ACAO ULTRA-RAPIDO 300A 250V MODELO 25SH300</t>
  </si>
  <si>
    <t>31.024.908/0001-69</t>
  </si>
  <si>
    <t>DRM COMERCIAL</t>
  </si>
  <si>
    <t>2024/21</t>
  </si>
  <si>
    <t>015/22</t>
  </si>
  <si>
    <t>Aquisição de medicamentos</t>
  </si>
  <si>
    <t>88.212.113/0001-00</t>
  </si>
  <si>
    <t>Comércio de Medicamentos Brair Ltda</t>
  </si>
  <si>
    <t>2322/21</t>
  </si>
  <si>
    <t>Aquisição de água mineral em garrafões de 20 (vinte) litros</t>
  </si>
  <si>
    <t>27.530.241/0001-07</t>
  </si>
  <si>
    <t>ELISANGELA CIEPLAK VEDOY</t>
  </si>
  <si>
    <t>0975/18</t>
  </si>
  <si>
    <t>230/21</t>
  </si>
  <si>
    <t>Contratação de serviço de fornecimento e instalação de adaptadores dos pára-choques móveis autofrenantes instalados nas vias da TRENSURB.</t>
  </si>
  <si>
    <t>0031/22</t>
  </si>
  <si>
    <t>004/21</t>
  </si>
  <si>
    <t>I47171</t>
  </si>
  <si>
    <t>Contratação de serviço de 30 (trinta) licenças de uso do software denominado ICG, conforme sistema SAAS - Software As A Service (software como serviço), em uso pela TRENSURB.</t>
  </si>
  <si>
    <t>01.309.748/0001-33</t>
  </si>
  <si>
    <t>QUATTRUS TECNOLOGIA EM GESTAO LTDA</t>
  </si>
  <si>
    <t>0066/22</t>
  </si>
  <si>
    <t>017/22</t>
  </si>
  <si>
    <t>REDUTOR DE ATRITO PARA APARELHO DE MUDANCA DE VIAS (AMV)</t>
  </si>
  <si>
    <t>DRM COMÉRCIO DE MATERIAIS FERROVIÁRIOS LTDA</t>
  </si>
  <si>
    <t>0548/18</t>
  </si>
  <si>
    <t>221/21</t>
  </si>
  <si>
    <t>CUPULA DE PROTEÇÃO PARA CAMERA BOSCH DO SISTEMA INTERNO DE CFTV. BUBLE DOME VG5-7000 SERIES.</t>
  </si>
  <si>
    <t>05.735.647/0001-85</t>
  </si>
  <si>
    <t>CFA Equipamentos Eletrônicos Ltda. -EPP</t>
  </si>
  <si>
    <t>1189/19</t>
  </si>
  <si>
    <t>229/21</t>
  </si>
  <si>
    <t>AQUISIÇÕ DE CAÇAMBA BASCULANTE PARA MOVIMENTAÇÃO DE RESÍDUOS ORIUNDOS DOS PROCESSOS DE USINAGEM - CAVACO</t>
  </si>
  <si>
    <t>14.038.059/0001-83</t>
  </si>
  <si>
    <t>CONSTRUMAQ INDUSTRIA DE MAQUINAS E EQUIPAMENTOS LTDA ME</t>
  </si>
  <si>
    <t>1998/21</t>
  </si>
  <si>
    <t>013/22</t>
  </si>
  <si>
    <t>Aquisição de Aquisição de ALCOOL GEL ANTISSÉPTICO 70%</t>
  </si>
  <si>
    <t>01.648.513/0001-76</t>
  </si>
  <si>
    <t>PKB PRODUTOS QUÍMICOS</t>
  </si>
  <si>
    <t>2278/21</t>
  </si>
  <si>
    <t>262/21</t>
  </si>
  <si>
    <t>CONTATOR TRIPOLAR MODELO ABB AF305.</t>
  </si>
  <si>
    <t>10.692.780/0001-31</t>
  </si>
  <si>
    <t>PANMERCO COMERCIAL LTDA - EPP</t>
  </si>
  <si>
    <t>2442/21</t>
  </si>
  <si>
    <t>261/21</t>
  </si>
  <si>
    <t>ENSAIOS ELÉTRICOS EM EPI'S E EPC'S</t>
  </si>
  <si>
    <t>0722402600001-62</t>
  </si>
  <si>
    <t>FASC SERVIÇOS EM SEGURANÇA DO TRABALHO LTDA.</t>
  </si>
  <si>
    <t>2457/21</t>
  </si>
  <si>
    <t>002/22</t>
  </si>
  <si>
    <t>APITO COM CORDÃO</t>
  </si>
  <si>
    <t>91.824.383/0001-78</t>
  </si>
  <si>
    <t>ASTOR STAUDT ME</t>
  </si>
  <si>
    <t>2111/21</t>
  </si>
  <si>
    <t>243/21</t>
  </si>
  <si>
    <t>79.345.583/0001-42</t>
  </si>
  <si>
    <t>TELETEX COMPUTADORES E SISTEMAS LTDA</t>
  </si>
  <si>
    <t>1226/21</t>
  </si>
  <si>
    <t>185/21</t>
  </si>
  <si>
    <t>LUVA DE PROCEDIMENTO NÃO CIRÚRGICO, EM NITRILO - BORRACHA SINTÉTICA</t>
  </si>
  <si>
    <t>23.622.391/0001-81</t>
  </si>
  <si>
    <t>1000 MARCAS SAFETY BRASIL LTDA</t>
  </si>
  <si>
    <t>1300/21</t>
  </si>
  <si>
    <t>180/21</t>
  </si>
  <si>
    <t>MÁSCARA CIRÚRGICA DESCARTÁVEL TRIPLA COM ELÁSTICO BRANCA</t>
  </si>
  <si>
    <t>40.151.405/0001-54</t>
  </si>
  <si>
    <t>INGADESSC INDUSTRIA E COMERCIO DE PRODUTOS HOSPITALARES</t>
  </si>
  <si>
    <t>1302/21</t>
  </si>
  <si>
    <t>187/21</t>
  </si>
  <si>
    <t>SRP - LÂMINA CONTATO GRAFITE</t>
  </si>
  <si>
    <t>SCHUNK DO BRASIL ELETROGRAFITES LTDA</t>
  </si>
  <si>
    <t>1445/21</t>
  </si>
  <si>
    <t>211/21</t>
  </si>
  <si>
    <t>TIREFÃO</t>
  </si>
  <si>
    <t>REVOGADO</t>
  </si>
  <si>
    <t>Aquisição de Solução de Armazenamento de Dados All-Flash (Storage All-Flash), bem como licenças de software, serviço de instalação e configuração lógica, treinamento e garantia</t>
  </si>
  <si>
    <t>MILANA DO BRASIL EIRELI</t>
  </si>
  <si>
    <t>36.066.902/0001-78</t>
  </si>
  <si>
    <t>61.410.841/0001-61</t>
  </si>
  <si>
    <t>TOTAL FEVEREIRO 2022</t>
  </si>
  <si>
    <t>0116/22</t>
  </si>
  <si>
    <t>012/22</t>
  </si>
  <si>
    <t>Aquisição e aplicação de doses de vacina conjugada trivalente contra a gripe para a campanha de vacinação de 2022.</t>
  </si>
  <si>
    <t>SERVIÇO SOCIAL DA INDÚSTRIA - SESI</t>
  </si>
  <si>
    <t>03.775.159/0001-76</t>
  </si>
  <si>
    <t>SERVIÇO SOCIAL DA INDÚSTRIA-SESI</t>
  </si>
  <si>
    <t>0132/22</t>
  </si>
  <si>
    <t>Manutenção e aquisição de cortinas e persianas, conforme descrição e especificações</t>
  </si>
  <si>
    <t>10.771.556/0001-35</t>
  </si>
  <si>
    <t>JOCELAINA DA SILVA BARBOSA</t>
  </si>
  <si>
    <t>0142/22</t>
  </si>
  <si>
    <t>010/22</t>
  </si>
  <si>
    <t>LANTERNA LED DE LONGO ALCANCE</t>
  </si>
  <si>
    <t>D.RODRIGUES MEKARU COMERCIO MATERIAIS FERROVIARIOS</t>
  </si>
  <si>
    <t>1933/21</t>
  </si>
  <si>
    <t>234/21</t>
  </si>
  <si>
    <t>CORDÃO DE POLIESTER</t>
  </si>
  <si>
    <t>17.791.755/0001-54</t>
  </si>
  <si>
    <t>IDPROMO COMERCIAL EIRELI</t>
  </si>
  <si>
    <t>2280/21</t>
  </si>
  <si>
    <t>263/21</t>
  </si>
  <si>
    <t>RELÉ UMX 130</t>
  </si>
  <si>
    <t>D.Rodrigues Mekaru Comércio Materiais Ferroviários</t>
  </si>
  <si>
    <t>0088/22</t>
  </si>
  <si>
    <t>008/22</t>
  </si>
  <si>
    <t>CAPACETE DE SEGURANÇA</t>
  </si>
  <si>
    <t>1000 MARCAS SAFETY BRASIL LTDA.</t>
  </si>
  <si>
    <t>0141/22</t>
  </si>
  <si>
    <t>021/22</t>
  </si>
  <si>
    <t>CABO DE BOMBEAMENTO</t>
  </si>
  <si>
    <t>277436680001-85</t>
  </si>
  <si>
    <t>NORSUL COMERCIO DE FIOS E CABOS</t>
  </si>
  <si>
    <t>2276/20</t>
  </si>
  <si>
    <t>009/22</t>
  </si>
  <si>
    <t>AQUISIÇÃO DE COLETES BALISTICOS COM CAPAS, CONFORME ESPECIFICAÇÕES E QUANTIDADES CONSTANTES NO EDITAL E SEUS ANEXOS</t>
  </si>
  <si>
    <t>TAMTEX CONFECÇÃO E COMERCIO DE MALHAS LTDA</t>
  </si>
  <si>
    <t>2284/21</t>
  </si>
  <si>
    <t>257/21</t>
  </si>
  <si>
    <t>CARTUCHO PORTA FUSÍVEL</t>
  </si>
  <si>
    <t>0009/22</t>
  </si>
  <si>
    <t>Serviço de adequação do software de controle de portas da estação ASG do CLP 1769-L16 para o CLP 1769-L23 (da fabricante Rockwell - Allen Bradley).</t>
  </si>
  <si>
    <t>96.735.584/0001-12</t>
  </si>
  <si>
    <t>0986/21</t>
  </si>
  <si>
    <t>001/21</t>
  </si>
  <si>
    <t>serviço de suporte técnico e manutenção preventiva/corretiva de Registradores Eletrônicos de Ponto - REP com acesso por biometria de digital e Cartão de Proximidade tipo MIFARE por demanda</t>
  </si>
  <si>
    <t>28.708.477/0004-98</t>
  </si>
  <si>
    <t>TASK SISTEMAS DE COMPUTAÇÃO S/A</t>
  </si>
  <si>
    <t>1178/21</t>
  </si>
  <si>
    <t>040/22</t>
  </si>
  <si>
    <t>ORDEM DE VENDAS</t>
  </si>
  <si>
    <t>LRE -LEILÃO BENS INSERVÍVEIS</t>
  </si>
  <si>
    <t>DIVERSOS</t>
  </si>
  <si>
    <t>2143/21</t>
  </si>
  <si>
    <t>232/21</t>
  </si>
  <si>
    <t>Aquisição de Cabo Misto Cobre/Aço</t>
  </si>
  <si>
    <t>27.743.668/0001-85</t>
  </si>
  <si>
    <t>NORSUL COMERCIO DE FIOS E CABOS ESP E MAQUINAS EIRELI</t>
  </si>
  <si>
    <t>2408/21</t>
  </si>
  <si>
    <t>255/21</t>
  </si>
  <si>
    <t>Contratação de empresa especializada na prestação de serviços técnicos na área atuarial, visando o atendimento da CGPAR 09, de 10 de maio de 2016 e Portaria SEST/ME nº 2.014, de 23 de fevereiro de 2021, no acompanhamento do Plano de Previdência Complementar Fechado da TRENSURB PREV</t>
  </si>
  <si>
    <t>04.531.195/0001-57</t>
  </si>
  <si>
    <t>ATHENA CONSULTORIA ATUARIAL LTDA</t>
  </si>
  <si>
    <t>3150/17</t>
  </si>
  <si>
    <t>007/22</t>
  </si>
  <si>
    <t>Aquisição de RODAS PARA TUES SÉRIE 100 para executar a manutenção preventiva e corretiva nos TUES.</t>
  </si>
  <si>
    <t>57.687.527/0001-53</t>
  </si>
  <si>
    <t>MEG ELETROMECANICA INDUSTRIA E COMERCIO LTDA.</t>
  </si>
  <si>
    <t>0657/20</t>
  </si>
  <si>
    <t>099/21</t>
  </si>
  <si>
    <t>SRP Contratação de Empresa para realização de Cursos de Capacitação Técnica nas Normas Regulamentadoras (NRs) para empregados da TRENSURB</t>
  </si>
  <si>
    <t>14.191.775/0001-04</t>
  </si>
  <si>
    <t>FACE-TREINAMENTO E DESENVOLVIMENTO LTDA - ME</t>
  </si>
  <si>
    <t>LUVA DE PROCEDIMENTO NÃO CIRÚRGICO, EM NITRILO (BORRACHA SINTÉTICA )</t>
  </si>
  <si>
    <t>1272/21</t>
  </si>
  <si>
    <t>188/21</t>
  </si>
  <si>
    <t>AQUISIÇÃO DE ALCOOL GEL 70% C/ VÁLVULA PUMP</t>
  </si>
  <si>
    <t>PURA SAUDE INTERNACIONAL IND E COM DE EQUIP MEDICO</t>
  </si>
  <si>
    <t>MASCARA CIRURGICA DESCARTAVEL TRIPLA COM ELASTICO BRANCA</t>
  </si>
  <si>
    <t>40.151.405/0001-45</t>
  </si>
  <si>
    <t>INGADESC INDUSTRIA E COMERCIO DE PRODUTOS HOSPITALARES</t>
  </si>
  <si>
    <t>2128/20</t>
  </si>
  <si>
    <t>059/21</t>
  </si>
  <si>
    <t>MOLA PNEUMÁTICA</t>
  </si>
  <si>
    <t>MERCONORTE LTDA.</t>
  </si>
  <si>
    <t>01.515.747/0001-45</t>
  </si>
  <si>
    <t>23.849.153/0001-03</t>
  </si>
  <si>
    <t>05.704.791/0001-54</t>
  </si>
  <si>
    <t>01.102.325/0001-48</t>
  </si>
  <si>
    <t xml:space="preserve">Sepesi Equipamentos &amp; Soluções </t>
  </si>
  <si>
    <t>0208/21</t>
  </si>
  <si>
    <t>I46481</t>
  </si>
  <si>
    <t>CONDUITE</t>
  </si>
  <si>
    <t>72.313.828/0001-00</t>
  </si>
  <si>
    <t>PLENOBRAS</t>
  </si>
  <si>
    <t>000/22</t>
  </si>
  <si>
    <t>0534/21</t>
  </si>
  <si>
    <t>Contratação de Treinamento Externo sobre Passivo Trabalhista da Trensurb.</t>
  </si>
  <si>
    <t>95.246.997/0001-70</t>
  </si>
  <si>
    <t>BAETHGEN &amp; SANTOS E ADVOGADOS ASSOCIADOS S/S</t>
  </si>
  <si>
    <t>0482/22</t>
  </si>
  <si>
    <t>CAPACITOR ELETROLITICO 3300MF250V</t>
  </si>
  <si>
    <t>544352010001-40</t>
  </si>
  <si>
    <t>TELKO ELETRONICA LTDA</t>
  </si>
  <si>
    <t>0484/22</t>
  </si>
  <si>
    <t>TECLADO NUMERICO, 19 TECLAS,CONEXAO USB, PLUG AND PLAY,COR PRETA, CABO NAO RETRATILCOM NO MINIMO 80 CENTIMETROS</t>
  </si>
  <si>
    <t>231057630001-00</t>
  </si>
  <si>
    <t>COMPALESS INFORMATICA EIRELI ME</t>
  </si>
  <si>
    <t>0486/22</t>
  </si>
  <si>
    <t>AQUISIÇÃO DE REPELENTE E MULTIINCETICIDA</t>
  </si>
  <si>
    <t>SOLDASUL INDUSTRIA E COM IMP LTDA</t>
  </si>
  <si>
    <t>914837270001-22</t>
  </si>
  <si>
    <t>CONESUL MAT. DE ESCRITORIO LTDA</t>
  </si>
  <si>
    <t>0662/22</t>
  </si>
  <si>
    <t>RELÉ DE SEQUÊNCIA DE FASE, TENSÃO NOMINAL: 220</t>
  </si>
  <si>
    <t>723138280001-0</t>
  </si>
  <si>
    <t>PLENOBRAS DISTR ELETRICA LTDA</t>
  </si>
  <si>
    <t>1020/21</t>
  </si>
  <si>
    <t>250/21</t>
  </si>
  <si>
    <t>SERVIÇOS DE MANUTENÇÃO DOS SISTEMAS DE ABASTECIMENTO DE ENERGIA ELÉTRICA- SAEE</t>
  </si>
  <si>
    <t>06.242.475/0001-70</t>
  </si>
  <si>
    <t>POWER SERVICE – MANTENÇÃO INTEGRADA LTDA.</t>
  </si>
  <si>
    <t>1790/21</t>
  </si>
  <si>
    <t>248/21</t>
  </si>
  <si>
    <t>Contratação de empresa especializada para o fornecimento de: Serviços técnicos de manutenção elétrica e mecânica, serviços de engenharia, materiais de consumo, equipamentos, veículos de apoio e demais recursos necessários à execução de manutenção preditiva, preventiva, corretiva planejada e corretiva não planejada da rede aérea de tração da Trensurb S.A, abrangendo todo o trecho entre os Terminais de Manobras (TM) Mercado e Novo Hamburgo, em ambos os sentidos, e dos pátios Humaitá e Sapucaia; Serviços técnicos de oficina e materiais de consumo para revisão ou conserto de equipamentos e fabricação de componentes da rede aérea de tração; Serviços técnicos de manutenção e operação dos veículos ferroviários concedidos pela TRENSURB, materiais de consumo e peças de reposição.</t>
  </si>
  <si>
    <t>INSTALADORA ELÉTRICA MERCÚRIO LTDA.</t>
  </si>
  <si>
    <t>0148/22</t>
  </si>
  <si>
    <t>026/22</t>
  </si>
  <si>
    <t>MALA DE FERRAMENTAS</t>
  </si>
  <si>
    <t>94.038.874/0001-81</t>
  </si>
  <si>
    <t>CASA DO MECANICO LTDA.</t>
  </si>
  <si>
    <t>0149/22</t>
  </si>
  <si>
    <t>027/22</t>
  </si>
  <si>
    <t>RELE TEMPORIZADO</t>
  </si>
  <si>
    <t>04341779/00001-60</t>
  </si>
  <si>
    <t> SANEX COMERCIO E SERVICOS LTDA</t>
  </si>
  <si>
    <t>0151/22</t>
  </si>
  <si>
    <t>028/22</t>
  </si>
  <si>
    <t>ELO FUSÍVEL</t>
  </si>
  <si>
    <t>D RODRIGUES MEKARU COMERCIO MATERIAIS FERROVIARIOS LTDA.</t>
  </si>
  <si>
    <t>0332/22</t>
  </si>
  <si>
    <t>032/22</t>
  </si>
  <si>
    <t>BATERIA HERMETICAMENTE SELADA DE CHUMBO PURO - ÁCIDO</t>
  </si>
  <si>
    <t>SANEX COMÉRCIO E SERVIÇOS LTDA.</t>
  </si>
  <si>
    <t>0370/22</t>
  </si>
  <si>
    <t>037/22</t>
  </si>
  <si>
    <t>AQUISIÇÃO CONTATORES E RELÉS</t>
  </si>
  <si>
    <t>RRW LICITA LTDA</t>
  </si>
  <si>
    <t>0480/22</t>
  </si>
  <si>
    <t>046/22</t>
  </si>
  <si>
    <t>BLOCO DE CONTROLE DEPÓSITO/ RETIRADA MALOTES</t>
  </si>
  <si>
    <t>09.181.312/0001-13</t>
  </si>
  <si>
    <t>A. VIEIRA SERVIÇOS</t>
  </si>
  <si>
    <t>0487/22</t>
  </si>
  <si>
    <t>047/22</t>
  </si>
  <si>
    <t>CAPAS DE CHUVA</t>
  </si>
  <si>
    <t>35.472.900/0001-16</t>
  </si>
  <si>
    <t>TRENTIN COMERCIO DE ROUPAS E ACESSORIOS LTDA</t>
  </si>
  <si>
    <t>0570/22</t>
  </si>
  <si>
    <t>ÓLEO HIDRÁULICO MINERAL PARA MÁQUINA CHAVE CONTEC</t>
  </si>
  <si>
    <t>11.165.697/0001-77</t>
  </si>
  <si>
    <t>MECFLUX FLUIDOS INDUSTRIAIS LTDA</t>
  </si>
  <si>
    <t>1065/21</t>
  </si>
  <si>
    <t>139/21</t>
  </si>
  <si>
    <t>AQUISIÇÃO AMORTECEDORES</t>
  </si>
  <si>
    <t>MEG ELETROMECÂNICA</t>
  </si>
  <si>
    <t>1153/20</t>
  </si>
  <si>
    <t>048/22</t>
  </si>
  <si>
    <t>CONSTRUÇÃO DE UM NOVO SÍTIO ELETRÔNICO PARA EMPRESAS DE TRENS URBANOS DE PORTO ALEGRE</t>
  </si>
  <si>
    <t>73.254.070/0001-40</t>
  </si>
  <si>
    <t>DNA TECNOLOGIA LTDA</t>
  </si>
  <si>
    <t>1777/21</t>
  </si>
  <si>
    <t>222/21</t>
  </si>
  <si>
    <t>CIMTURÃO PARAQUEDISTA</t>
  </si>
  <si>
    <t>31.024.080/0001-69</t>
  </si>
  <si>
    <t>DRM LTDA</t>
  </si>
  <si>
    <t>1909/21</t>
  </si>
  <si>
    <t>Contratação de empresa especializada em conserto de Persiana Horizontal de Madeira com fornecimento dos materiais necessários, para atender a demanda do Hall do Prédio Administrativo da Trensurb.</t>
  </si>
  <si>
    <t>11.142.801/0001-08</t>
  </si>
  <si>
    <t>SCHERER CORTINAS E ACESSORIOS LTDA</t>
  </si>
  <si>
    <t>2149/21</t>
  </si>
  <si>
    <t>044/22</t>
  </si>
  <si>
    <t>Contratação de serviços de engenharia para execução da nova sala de reuniões no Prédio de Apoio.</t>
  </si>
  <si>
    <t>09.284.219/0001-34</t>
  </si>
  <si>
    <t>DIFERENCIAL ENGENHARIA LTDA</t>
  </si>
  <si>
    <t>2269/21</t>
  </si>
  <si>
    <t>052/22</t>
  </si>
  <si>
    <t>Aquisição de licenciamento do tipo assinatura para 6 unidades do Microsoft 365 Business Basic (principalmente o Microsoft Teams), para um período de vigência de 36 meses ( 3 anos).</t>
  </si>
  <si>
    <t>GOLDNET TE S/A</t>
  </si>
  <si>
    <t>0677/21</t>
  </si>
  <si>
    <t>086/21</t>
  </si>
  <si>
    <t>RELÉ DE PROTEÇÃO DIGITAL</t>
  </si>
  <si>
    <t>34.776.00074/0001-11</t>
  </si>
  <si>
    <t>SIEMENS INFRAESTRUTURA E INDÚSTRIA LTDA</t>
  </si>
  <si>
    <t>0519/21</t>
  </si>
  <si>
    <t>240/21</t>
  </si>
  <si>
    <t>Fornecimento e instalação de concertina, em todas as de pendências e via permanente da TRENSURB, incluindo mão-de-obra, peças e serviços, conforme especificações contidas neste Projeto Básico, mediante Sistema de Registro de Preços (SRP), conforme especificações constantes no Anexo 01, que integra o presente Edital.</t>
  </si>
  <si>
    <t>25.244.011/0001-48</t>
  </si>
  <si>
    <t>VCG - TECNOLOGIA EM SEGURANÇA PATRIMONIAL EIRELI</t>
  </si>
  <si>
    <t>LUVA DE PROCEDIMENTO NÃO CIRÚRGICO, EM NITRILO (BORRACHA SINTÉTICA).</t>
  </si>
  <si>
    <t>87.020.756/0001-80</t>
  </si>
  <si>
    <t>SCHUNK DO BRASIL LTDA</t>
  </si>
  <si>
    <t>0140/22</t>
  </si>
  <si>
    <t>020/22</t>
  </si>
  <si>
    <t>FAROL SEALED BEAM PAR56 200W30V SP49050002</t>
  </si>
  <si>
    <t>61.467.528/0001-60</t>
  </si>
  <si>
    <t>ELETRO TERRIVEL LTDA</t>
  </si>
  <si>
    <t>0150/22</t>
  </si>
  <si>
    <t>110/22</t>
  </si>
  <si>
    <t>CONTATOR TRIPOLAR P/ COMANDODISJUNTOR DE VIA 3KVCC</t>
  </si>
  <si>
    <t>31.898.850/0001-16</t>
  </si>
  <si>
    <t>TREND ENERGY SOLUCOES INDUSTRIAIS LTDA</t>
  </si>
  <si>
    <t>0384/22</t>
  </si>
  <si>
    <t>074/22</t>
  </si>
  <si>
    <t>LIMPADOR DE CONTATOS ELÉTRICOS</t>
  </si>
  <si>
    <t>D Rodrigeus Mekaru</t>
  </si>
  <si>
    <t>0592/22</t>
  </si>
  <si>
    <t>096/22</t>
  </si>
  <si>
    <t>COLETE DE SEGURANÇA TIPO BLUSÃO</t>
  </si>
  <si>
    <t>12.670.797/0001-13</t>
  </si>
  <si>
    <t>AH2A COMÉRCIO DE EPIS E UNIFORMES LTDA - ME</t>
  </si>
  <si>
    <t>0678/22</t>
  </si>
  <si>
    <t>BOBINA ABERTURA/FECHAMENTO SOBRESSALENTE, CÓDIGO 8781,FABRICANTE: CMULLER.</t>
  </si>
  <si>
    <t>21.285.217/0001-65</t>
  </si>
  <si>
    <t>JCN INDUSTRIA E COMERCIO EIRELI</t>
  </si>
  <si>
    <t>0697/22</t>
  </si>
  <si>
    <t>elaboração de Inventário de Gases do Efeito Estufa (IGEE)</t>
  </si>
  <si>
    <t>35.305.155/0001-10</t>
  </si>
  <si>
    <t>Carbon Free Brasil</t>
  </si>
  <si>
    <t>2478/21</t>
  </si>
  <si>
    <t>001/22</t>
  </si>
  <si>
    <t>Contratação de Agente de Integração, de acordo com a Lei nº 11.788 de 25/09/2008, para realização de estágios remunerados por estudantes regularmente matriculados e com frequência efetiva no Ensino Médio, Técnico ou Superior, propiciando agilidade e reduzindo o trabalho de operacionalização quanto à seleção de estudantes, formalização de Termo de Compromisso de Estágio (TCE) e acompanhamento da situação do estudante até o desligamento, atendendo as necessidades da Empresa de Trens Urbanos de Porto Alegre S.A.- TRENSURB.</t>
  </si>
  <si>
    <t>87.878.476/0001-08</t>
  </si>
  <si>
    <t>Fundação Universidade Empresa de Tecnologia e Ciências -FUNDATEC</t>
  </si>
  <si>
    <t>0885/22</t>
  </si>
  <si>
    <t>CONECTOR M12 MACHO 5 POLOS RETO CODIFICAÇÃO A</t>
  </si>
  <si>
    <t>CMTCOM. DE MAT. ELÉTRICO LTDA</t>
  </si>
  <si>
    <t>0973/22</t>
  </si>
  <si>
    <t>AQUISIÇÃO DE ANTI-INSETO ELÉTRICO E REFIL LIQUIDO</t>
  </si>
  <si>
    <t>JIMO QUÍMICA INDUSTRIAL LTDA</t>
  </si>
  <si>
    <t>0333/22</t>
  </si>
  <si>
    <t>031/22</t>
  </si>
  <si>
    <t>BATERIA ESTACIONÁRIA SELADA</t>
  </si>
  <si>
    <t>0476/22</t>
  </si>
  <si>
    <t>070/22</t>
  </si>
  <si>
    <t>CHAVES COMUTADORAS</t>
  </si>
  <si>
    <t>ORS ELETROELETRONICA E TELECOMUNICAÇÕES</t>
  </si>
  <si>
    <t>0577/18</t>
  </si>
  <si>
    <t>301/18</t>
  </si>
  <si>
    <t>CONTRATAÇÃO DE SEGUROS</t>
  </si>
  <si>
    <t>61.198.164/0001-60</t>
  </si>
  <si>
    <t>PORTO SEGURO CIA DE SEGUROS GERAIS</t>
  </si>
  <si>
    <t>0068/22</t>
  </si>
  <si>
    <t>025/22</t>
  </si>
  <si>
    <t>PLACA DE SINALIZAÇÃO GRÁFICA FERROVIÁRIA</t>
  </si>
  <si>
    <t>87060364/0001-45</t>
  </si>
  <si>
    <t>SIGNASUL ENGENHARIA DE SINALIZAÇÃO LTDA</t>
  </si>
  <si>
    <t>CONCERTINA DUPLA CLIPADA EM AÇO GALVANIZADO - ESPIRAL 45 CM</t>
  </si>
  <si>
    <t>25244011/0001-48</t>
  </si>
  <si>
    <t>VCG TECNOLOGIA EM SEGURANÇA PATRIMONIAL</t>
  </si>
  <si>
    <t>0877/21</t>
  </si>
  <si>
    <t>175/21</t>
  </si>
  <si>
    <t>CALÇADO DE SEGURANÇA TIPO BOTINA</t>
  </si>
  <si>
    <t>34682052/0001-07</t>
  </si>
  <si>
    <t>LICITAR COMÉRCIO E REPRESENTAÇÕES DE PRODUTOS TÊXTEIS LTDA</t>
  </si>
  <si>
    <t>0946/22</t>
  </si>
  <si>
    <t>103/22</t>
  </si>
  <si>
    <t>LICENCAS OU CESSA DE USO DE SOFTWARE</t>
  </si>
  <si>
    <t>13758045/0001-71</t>
  </si>
  <si>
    <t>HUMANPIXELS OUTSOURCING LTDA</t>
  </si>
  <si>
    <t>0996/19</t>
  </si>
  <si>
    <t>218/21</t>
  </si>
  <si>
    <t>KIT JUNTA ISOLANTE</t>
  </si>
  <si>
    <t>D. Rodrigues Mekaru Comércio Materiais Ferroviarios</t>
  </si>
  <si>
    <t>40151405/0001-45</t>
  </si>
  <si>
    <t>MERCONORTE INDUSTRIA E COMERCIO LTDA</t>
  </si>
  <si>
    <t>25.3913645/0001-23</t>
  </si>
  <si>
    <t>Tipo</t>
  </si>
  <si>
    <t>07.076.363/0001-50</t>
  </si>
  <si>
    <t>92.783.687/0001-05</t>
  </si>
  <si>
    <t>07.696.901/0001-09</t>
  </si>
  <si>
    <t>31024908/0001-69</t>
  </si>
  <si>
    <t>PORTAL SUPRI DISTRIBUIDORA LTDA.</t>
  </si>
  <si>
    <t>0146/22</t>
  </si>
  <si>
    <t>056/22</t>
  </si>
  <si>
    <t>BALIZADOR EM POLIETILENO SEMI-FLEXÍVEL COM DUAS FAIXAS REFLEXIVAS E DOIS ORIFÍCIOS PARA PASSAGEM E TRAVAMENTO DE CORRENTE</t>
  </si>
  <si>
    <t>360.911.400.0001/60</t>
  </si>
  <si>
    <t>JD ELETRO COMERCIAL LTDA</t>
  </si>
  <si>
    <t>0147/22</t>
  </si>
  <si>
    <t>049/22</t>
  </si>
  <si>
    <t>SACO PLASTICO POLIETILENO BAIXA DENSIDADE TRANSPARENTE INCOLOR C/DOIS FUROS NO LADO MAIORABERTURA NO LADO MENOR COMPRIMENTO 330,00 MM LARGURA 240,00MM ESPESSURA ENTRE 10,00 E 12,00 MICRONS</t>
  </si>
  <si>
    <t>01.857.025/0001-79</t>
  </si>
  <si>
    <t>RICARDO HARTMANN FABRICACAO DE EMBALAGENS LTDA</t>
  </si>
  <si>
    <t>0481/22</t>
  </si>
  <si>
    <t>068/22</t>
  </si>
  <si>
    <t>CHAVE COMDANDO DE CABINE</t>
  </si>
  <si>
    <t>04.209.347/0001-08</t>
  </si>
  <si>
    <t>GILBERTO MOREIRA RIBAS</t>
  </si>
  <si>
    <t>0573/22</t>
  </si>
  <si>
    <t>064/22</t>
  </si>
  <si>
    <t>licenças vitalícias de programa computacional de Engenharia e Arquitetura do tipo CAD</t>
  </si>
  <si>
    <t>SOLUÇÕES CAD - COMERCIO E SERVIÇOS DE SOFTWARES LTDA</t>
  </si>
  <si>
    <t>0595/22</t>
  </si>
  <si>
    <t>059/22</t>
  </si>
  <si>
    <t>MATERIAL ELÉTRICO DIODO DE POTÊNCIA E TIRISTOR</t>
  </si>
  <si>
    <t>SINERGIA COMERCIO E IMPORTACAO DE MATERIAIS EIRELI</t>
  </si>
  <si>
    <t>27.151.535/0001-10</t>
  </si>
  <si>
    <t>NOVELTY COMERCIO E SOLUCAO ESPECIALIZADA LTDA ME</t>
  </si>
  <si>
    <t>0621/22</t>
  </si>
  <si>
    <t>Realizar a coleta de amostras da(s) caixa(s) separadora(s)</t>
  </si>
  <si>
    <t>037750690037-96</t>
  </si>
  <si>
    <t>SERVIÇO NACIONAL DE APRENDIZAGEM INDUSTRIAL - SENAI</t>
  </si>
  <si>
    <t>0647/22</t>
  </si>
  <si>
    <t>078/22</t>
  </si>
  <si>
    <t>FUSÍVEL AÇÃO ULTRA RÁPIDO, 200 A, 250V, MODELO 200 LMT BUSSMANN OU SIMILAR,</t>
  </si>
  <si>
    <t>0677/22</t>
  </si>
  <si>
    <t>075/22</t>
  </si>
  <si>
    <t>BOBINA DE PAPEL TERMICO TERMOSCRIPT KPM 856 AM PARA REPS DAEMPRESA TASK. COM 57MM DA LARG DE 100 A 110 METROS DE COMPR. GRAMATURADE 55 G/M2, ESPESSURA DE 62MICRAS, TUBETE 12MM COR PALHA OU SALMAO OU AMARELO</t>
  </si>
  <si>
    <t>09.415.178/0001-78</t>
  </si>
  <si>
    <t>A NOBRE INFORMÁTICA LTDA</t>
  </si>
  <si>
    <t>0682/22</t>
  </si>
  <si>
    <t>079/22</t>
  </si>
  <si>
    <t>DETECTOR DE TENSAO DE CONTATO PARA CORRENTE CONTINUA</t>
  </si>
  <si>
    <t>11.392.944/0001-78</t>
  </si>
  <si>
    <t>STEE TECNOLOGIA ELETROELETRONICA LTDA</t>
  </si>
  <si>
    <t>0683/22</t>
  </si>
  <si>
    <t>080/22</t>
  </si>
  <si>
    <t>OTIMIZADOR PARA COMBUSTÍVEL DIESEL</t>
  </si>
  <si>
    <t>D. Rodrigues Mekaru Comércio Materiais Ferroviários Ltda.</t>
  </si>
  <si>
    <t>0771/22</t>
  </si>
  <si>
    <t>Prestação de serviços de intermediação e agenciamento de transporte de passageiros, via aplicativo para smartphone, com acesso à internet, e também via plataforma Web, com apoio operacional e tratamento de dados, provedores de serviços de aplicação e serviços de hospedagem.</t>
  </si>
  <si>
    <t>90.068.602/0001-73</t>
  </si>
  <si>
    <t>TELE TAXI CIDADE LTDA</t>
  </si>
  <si>
    <t>0889/22</t>
  </si>
  <si>
    <t>107/22</t>
  </si>
  <si>
    <t>OLEO LUBRIFICANTE SILICONE</t>
  </si>
  <si>
    <t>D.RODRIGUES MEKARU COMERCIO MATERIAIS FERROVIARIOS </t>
  </si>
  <si>
    <t>0893/22</t>
  </si>
  <si>
    <t>CAPA DE CHUVA COM MANGA E CAPUZ CONFECCIONADA EM NYLON EMBORRACHADO EXTERNAMENTE</t>
  </si>
  <si>
    <t>0970/22</t>
  </si>
  <si>
    <t>TAMPA ESPELHO 4X2 CONDULETE "1,2 E 3,4 POLEGADAS EM ALUMÍNIO, COM SUPORTE P/ 2 PORTAS RJ45 OU RJ11 INTEGRADO, FORNECIDO COM PARAFUSOS DE FIXAÇÃO</t>
  </si>
  <si>
    <t>ABT COMERCIAL ELETRICA LTDA</t>
  </si>
  <si>
    <t>1096/22</t>
  </si>
  <si>
    <t>FILTRO DE LINHA COM 5 TOMADAS</t>
  </si>
  <si>
    <t>09.721.504/0001-75</t>
  </si>
  <si>
    <t>CIGAME</t>
  </si>
  <si>
    <t>1104/22</t>
  </si>
  <si>
    <t>CADEADO MESTRADO TIPO (E45 PAPAIZ)</t>
  </si>
  <si>
    <t>FERRAMENTAS CANOAS</t>
  </si>
  <si>
    <t>0887/22</t>
  </si>
  <si>
    <t>BLOCO DE DECLARAÇÃO DE ATRASO PARA OS USUÁRIOS</t>
  </si>
  <si>
    <t>GENESE ARTES GRAFICAS</t>
  </si>
  <si>
    <t>0041/17</t>
  </si>
  <si>
    <t>164/19</t>
  </si>
  <si>
    <t>Contratação de Serviço de Engenharia para o fornecimento, transporte e instalação de linha de vida permanente na via elevada do Aeromóvel/Trensurb</t>
  </si>
  <si>
    <t>DIFERENCIAL ENGENHARIA LTDA.</t>
  </si>
  <si>
    <t>1579/21</t>
  </si>
  <si>
    <t>Películas refletiva grau engenharia prismático com 1,22 metros de largura e 5 metros de comprimento.</t>
  </si>
  <si>
    <t>VS SUPRIMENTOS PARA COMUNICAÇÃO VISUAL</t>
  </si>
  <si>
    <t>041875800002-00</t>
  </si>
  <si>
    <t>1075/22</t>
  </si>
  <si>
    <t>Contratação, por inexigibilidade, de serviço de assessoria jurídica para análise e elaboração de parecer jurídico simplificado (legal opinion) sobre a viabilidade de manejo de medidas judiciais ou extrajudiciais de responsabilização de ex-gestores da EMPRESA DE TRENS URBANOS DE PORTO ALEGRE S/A – TRENSURB, com base na Lei das S/A e Lei nº 13.303/2016 e demais regras legais e infralegais pertinentes, assim como elaboração e acompanhamento de demanda judicial que se faça necessária para a implementação das tais medidas.</t>
  </si>
  <si>
    <t>10.504.232/0001-30</t>
  </si>
  <si>
    <t>GERSON BRANCO ADVOGADOS</t>
  </si>
  <si>
    <t>2152/20</t>
  </si>
  <si>
    <t>aquisição por inexigibilidade de Licitação, com base na Lei 13.303/2016, de bancada de testes para válvulas pneumáticas do sistema de freios Knorr-Bremse</t>
  </si>
  <si>
    <t>00.264.588/0001-90</t>
  </si>
  <si>
    <t>KNORR BREMSE SISTEMAS PARA VEICULOS FERROVIÁRIOS LTDA</t>
  </si>
  <si>
    <t>1584/21</t>
  </si>
  <si>
    <t>244/21</t>
  </si>
  <si>
    <t>CABO COBRE</t>
  </si>
  <si>
    <t>036770660002-90</t>
  </si>
  <si>
    <t>ELO TÉCNICO COMÉRCIO E REPRESENTAÇÃO ELÉTRICA LTDA</t>
  </si>
  <si>
    <t>CABOS</t>
  </si>
  <si>
    <t>323164300001-03</t>
  </si>
  <si>
    <t>BIDDING ENGENHARIA E PROJETOS LTDA</t>
  </si>
  <si>
    <t>AQUISIÇÃO DE CABOS</t>
  </si>
  <si>
    <t>106927800002-12</t>
  </si>
  <si>
    <t>PANMERCO COMERCIAL LTDA</t>
  </si>
  <si>
    <t>032048000001-12</t>
  </si>
  <si>
    <t>SNEC INDÚSTRIA E COMÉRCIO LTDA</t>
  </si>
  <si>
    <t>2283/21</t>
  </si>
  <si>
    <t>043/22</t>
  </si>
  <si>
    <t>Prestação de serviços de empresa para manutenção preventiva e corretiva dos equipamentos do Centro de Bem Estar e Saúde (Academia), localizado nas dependências da TRENSURB.</t>
  </si>
  <si>
    <t>14.381.945/0001-05</t>
  </si>
  <si>
    <t>SIRMATECH COMERCIO E SERVICOS TECNICOS LTDA</t>
  </si>
  <si>
    <t>2466/21</t>
  </si>
  <si>
    <t>Contratação de empresa especializada para serviço de inventário de estoque de materiais, contagem física dos itens, apuração de divergências dos itens de estoque, suporte técnico e de gestão para relatórios/relatório geral de estoque da TRENSURB.</t>
  </si>
  <si>
    <t>19.674.387/0001-90</t>
  </si>
  <si>
    <t>GUERRA ASSESSORIA TECNICA LTDA</t>
  </si>
  <si>
    <t>0440/21</t>
  </si>
  <si>
    <t>225/21</t>
  </si>
  <si>
    <t>SRP SERVIÇOS DE ENGENHARIA OBRAS ESPECIAIS</t>
  </si>
  <si>
    <t>10.783.667/0001-61</t>
  </si>
  <si>
    <t>DW ENGENHARIA LTDA</t>
  </si>
  <si>
    <t>Contratação de Empresa para realização de Cursos de Capacitação Técnica</t>
  </si>
  <si>
    <t>141917750001-04</t>
  </si>
  <si>
    <t>FACE - SOLUCOES EM SEGURANCA, MEIO AMBIENTE E MEDICINA DO</t>
  </si>
  <si>
    <t>0733/22</t>
  </si>
  <si>
    <t>000/00</t>
  </si>
  <si>
    <t>SERVICO DE LIMPEZA E REMOCAO DE RESIDUOS</t>
  </si>
  <si>
    <t>114067400001-49</t>
  </si>
  <si>
    <t>ASSOC FACE NATIVA SOLUÇÕES AMBIENTAIS</t>
  </si>
  <si>
    <t>0854/22</t>
  </si>
  <si>
    <t>Contratação de Treinamento Externo</t>
  </si>
  <si>
    <t>620701150001-00</t>
  </si>
  <si>
    <t>INST DOS AUDITORES INTERNOS DO BRASIL</t>
  </si>
  <si>
    <t>0855/22</t>
  </si>
  <si>
    <t>0916/22</t>
  </si>
  <si>
    <t>Renovação do Sistema Target GEDWeb</t>
  </si>
  <si>
    <t>000000280001-29</t>
  </si>
  <si>
    <t>TARGET ENGENHARIA E CONSULTORIA LTDA</t>
  </si>
  <si>
    <t>1091/22</t>
  </si>
  <si>
    <t>Contratação de Palestras</t>
  </si>
  <si>
    <t>0657/10</t>
  </si>
  <si>
    <t>MÁSCARA CIRÚRGICA DESCARTÁVEL</t>
  </si>
  <si>
    <t>32608866/0001-76</t>
  </si>
  <si>
    <t>TROIKA DISTRIBUIÇÃO LTDA.</t>
  </si>
  <si>
    <t>14191775/0001-04</t>
  </si>
  <si>
    <t>88460985/0001-89</t>
  </si>
  <si>
    <t>74008434/0001-74</t>
  </si>
  <si>
    <t>00212675/0003-66</t>
  </si>
  <si>
    <t>27151535/0001-10</t>
  </si>
  <si>
    <t>30629875/0001-18</t>
  </si>
  <si>
    <t>0684/22</t>
  </si>
  <si>
    <t>LIMPADOR DE CONTATOS</t>
  </si>
  <si>
    <t>D.RODRIGUES</t>
  </si>
  <si>
    <t>0894/22</t>
  </si>
  <si>
    <t>111/22</t>
  </si>
  <si>
    <t>RELE TEMPORIZADOR</t>
  </si>
  <si>
    <t>1097/22</t>
  </si>
  <si>
    <t>122/22</t>
  </si>
  <si>
    <t>FITA CREPE PAPEL CREPADO COR BRANC</t>
  </si>
  <si>
    <t>88.460.985/0001-89</t>
  </si>
  <si>
    <t>FERRAMENTAS CANOAS LTDA</t>
  </si>
  <si>
    <t>1234/22</t>
  </si>
  <si>
    <t>RELE DE PROTEÇÃO E INTERFACE</t>
  </si>
  <si>
    <t>BP FAB E COMERCIO DE MAT ELÉTRICO</t>
  </si>
  <si>
    <t>36875130001-60</t>
  </si>
  <si>
    <t>BP fabricação e com de material elétrico</t>
  </si>
  <si>
    <t>1235/22</t>
  </si>
  <si>
    <t>LUBRIFICANTE E CADEADOS</t>
  </si>
  <si>
    <t>FERRAMENTAS E MAQUINAS EF</t>
  </si>
  <si>
    <t>OLEO E CADEADOS</t>
  </si>
  <si>
    <t>FERRAMENTAS GERAIS</t>
  </si>
  <si>
    <t>CADSEADOS</t>
  </si>
  <si>
    <t>1199/18</t>
  </si>
  <si>
    <t>085/22</t>
  </si>
  <si>
    <t>Aquisição e ativação de 2 nobreaks (sistemas ininterruptos de energia) com seus respectivos bancos de baterias alcalinas (Ni-Cd)</t>
  </si>
  <si>
    <t>0220/20</t>
  </si>
  <si>
    <t>128/22</t>
  </si>
  <si>
    <t>Item</t>
  </si>
  <si>
    <t>Contratação de serviços de manutenção preventiva</t>
  </si>
  <si>
    <t>89.173.736/0001-75</t>
  </si>
  <si>
    <t>RK MANUTENÇÃO AR CONDICIONADO EIRELI</t>
  </si>
  <si>
    <t>0598/22</t>
  </si>
  <si>
    <t>109/22</t>
  </si>
  <si>
    <t>AQUISIÇÃO DE CERTIFICADOS DIGITAIS</t>
  </si>
  <si>
    <t>015542850001-75</t>
  </si>
  <si>
    <t>CERTISIGN CERTIFICADORA DIGITAL S.A</t>
  </si>
  <si>
    <t>0625/22</t>
  </si>
  <si>
    <t>Destinação de resíduos do tipo “perigoso” incluindo as etapas de coleta, transporte e destinação final ambientalmente adequada.</t>
  </si>
  <si>
    <t>03.588.763/0003-55</t>
  </si>
  <si>
    <t>MULTTI SERVIÇOS TECNOLOGIA AMBIENTAL LTDA</t>
  </si>
  <si>
    <t>0680/22</t>
  </si>
  <si>
    <t>089/22</t>
  </si>
  <si>
    <t>MÓDULO DE 16 ENTRADA RÁPIDAS DIGITAIS 24 VCC, FABRICANTE: ROCKWELL AUTOMATION CODIGO: 1769-IQ16F.</t>
  </si>
  <si>
    <t>ELETRONOR - DISTRIBUIDORA DE MATERIAIS ELETRICOS LTDA</t>
  </si>
  <si>
    <t>0796/22</t>
  </si>
  <si>
    <t>Serviço de criação, produção, diagramação em formato digital do Relatório Integrado da TRENSURB (exercício 2021).</t>
  </si>
  <si>
    <t>11.758.652/0001-06</t>
  </si>
  <si>
    <t>JONAS ANTONIO FURLAN</t>
  </si>
  <si>
    <t>0926/22</t>
  </si>
  <si>
    <t>135/22</t>
  </si>
  <si>
    <t>Contratação de serviços especializados para a realização da Semana Interna de Prevenção de Acidentes de Trabalho SIPAT/2022, no formato Presencial.</t>
  </si>
  <si>
    <t>037751590050-54</t>
  </si>
  <si>
    <t>SERVICO SOCIAL DA INDUSTRIA - SESI</t>
  </si>
  <si>
    <t>1083/22</t>
  </si>
  <si>
    <t>Realização de Treinamento em LIBRAS</t>
  </si>
  <si>
    <t>466298660001-67</t>
  </si>
  <si>
    <t>FRANCIELE FLOR DOS SANTOS</t>
  </si>
  <si>
    <t>1213/22</t>
  </si>
  <si>
    <t>Contratação de Treinamento Externo: FUNDAMENTOS DA GESTÃO DE ATIVOS - EAD</t>
  </si>
  <si>
    <t>28.718.393/0001-92</t>
  </si>
  <si>
    <t>ASSOCIAÇÃO BRASILEIRA DE MANUTENÇÃO E GESTÃO DE ATIVOS - ABRAMAN</t>
  </si>
  <si>
    <t>1273/22</t>
  </si>
  <si>
    <t>Contratação, por inexigibilidade, de serviço de assessoria jurídica consultiva e preventiva especializada na área trabalhista, com o Escritório BAETHEGEN &amp; SANTOS</t>
  </si>
  <si>
    <t>1290/22</t>
  </si>
  <si>
    <t>TREINAMENTO</t>
  </si>
  <si>
    <t>201295630001-91</t>
  </si>
  <si>
    <t>NP TREINAMENTOS E CURSOS LTDA</t>
  </si>
  <si>
    <t>restação de serviços de empresa para manutenção preventiva e corretiva equipamentos do Centro de Bem Estar e Saúde (Academia)</t>
  </si>
  <si>
    <t>CALÇADOS DE SEGURANÇA.</t>
  </si>
  <si>
    <t>346820520001-07</t>
  </si>
  <si>
    <t>LICITAR COMÉRCIO E REPRESENATÇÃO LTDA</t>
  </si>
  <si>
    <t>14381945/0001-05</t>
  </si>
  <si>
    <t>92664028002-80</t>
  </si>
  <si>
    <t>884609850001-89</t>
  </si>
  <si>
    <t>884609850001-90</t>
  </si>
  <si>
    <t>900716220001-01</t>
  </si>
  <si>
    <t>0921/22</t>
  </si>
  <si>
    <t>BLOCO TERMINAL REMOVÍVEL COD. 1769-RTBN18</t>
  </si>
  <si>
    <t>ELETRONOR</t>
  </si>
  <si>
    <t>1098/22</t>
  </si>
  <si>
    <t>121/22</t>
  </si>
  <si>
    <t>COPO DESCARTAVEL EM PLASTICO ATOXICO</t>
  </si>
  <si>
    <t>89.557.326/0001-28</t>
  </si>
  <si>
    <t>Júnior Distribuidora de Suprimentos Corporativos Ltda</t>
  </si>
  <si>
    <t>1103/22</t>
  </si>
  <si>
    <t>116/22</t>
  </si>
  <si>
    <t>BOMBA TIPO CENTRIFUGA</t>
  </si>
  <si>
    <t>1191/22</t>
  </si>
  <si>
    <t>124/22</t>
  </si>
  <si>
    <t>TELEVISOR DE TECNOLOGIA LED DE 42”</t>
  </si>
  <si>
    <t>PAPEX DO BRASIL INDUSTRIA E COMERCIO DE PAPEL</t>
  </si>
  <si>
    <t>1233/22</t>
  </si>
  <si>
    <t>159/22</t>
  </si>
  <si>
    <t>TELEFONE ANALOGICO</t>
  </si>
  <si>
    <t>DHOSPEM DISTRIBUIDORA DE PROD. HOSPITALARES E MED.</t>
  </si>
  <si>
    <t>1252/22</t>
  </si>
  <si>
    <t>AQUISIÇÃO DE MEDICAMENTOS</t>
  </si>
  <si>
    <t>comercio de medicamentos brair ltda</t>
  </si>
  <si>
    <t>1322/22</t>
  </si>
  <si>
    <t>155/22</t>
  </si>
  <si>
    <t>SEPARADOR AR/ÓLEO</t>
  </si>
  <si>
    <t>D.RODRIGUES MEKARU</t>
  </si>
  <si>
    <t>1351/22</t>
  </si>
  <si>
    <t>CONTRATAÇÃO DE TREINAMENTO</t>
  </si>
  <si>
    <t>263443920001-08</t>
  </si>
  <si>
    <t>HASHTAG TREINAMENTOS LTDA</t>
  </si>
  <si>
    <t>0143/22</t>
  </si>
  <si>
    <t>030/22</t>
  </si>
  <si>
    <t>AQUISIÇÃO DE HERBICIDA</t>
  </si>
  <si>
    <t>NUCLEO DE SAUDO AMBIENTAL E AGRO. LTDA</t>
  </si>
  <si>
    <t>0892/22</t>
  </si>
  <si>
    <t>142/22</t>
  </si>
  <si>
    <t>TRANSDUTOR ANALÓGICO REFERÊNCIA: 05T420AFF-24VDC, TRANSDUTOR DE TENSÃO MODELO: 50V420ADC-UNIV3, FABRICANTE SECON</t>
  </si>
  <si>
    <t>SECON EQUIPQMENTOS LTDA</t>
  </si>
  <si>
    <t>048306860001-07</t>
  </si>
  <si>
    <t>SECON EQUIPAMENTOS LTDA</t>
  </si>
  <si>
    <t>0850/22</t>
  </si>
  <si>
    <t>101/22</t>
  </si>
  <si>
    <t>Contratação de serviço de Engenharia ou Arquitetura, para produção e instalação de placas de concreto pré moldadas sobre as canaletas de passagens de cabos das vias permanentes da TRENSURB.</t>
  </si>
  <si>
    <t>30.986.148/0001-08</t>
  </si>
  <si>
    <t>ALS CONSTRUTORA EIRELI</t>
  </si>
  <si>
    <t>2390/20</t>
  </si>
  <si>
    <t>029/22</t>
  </si>
  <si>
    <t>contratação de Serviço de Engenharia ou Arquitetura para elaboração de projetos executivos, para adequação de infraestrutura de uma sala segura e uma sala de Disaster Recovery, observando os requisitos de climatização, detecção e combate a fogo, segurança física, energia elétrica estabilizada, e monitoração. As soluções a serem projetadas de Data center e Sala de Distater Recovery abrangem dois locais da TRENSURB: - Data – Center: 2º Andar do Prédio Administrativo da TRENSURB - Sala de Disaster Recovery: Mezanino da Estação São Leopoldo.</t>
  </si>
  <si>
    <t>147420120001-04</t>
  </si>
  <si>
    <t>GRID POWER SOLUTIONS - ENGEHARIA E CONSULTORIA LTDA.</t>
  </si>
  <si>
    <t>1232/22</t>
  </si>
  <si>
    <t>139/22</t>
  </si>
  <si>
    <t>BOBINA 80 X 40 TÉRMICA LISA TERMOSCRIPT AMARELA KPH56</t>
  </si>
  <si>
    <t>TB SUPRIMENTOS</t>
  </si>
  <si>
    <t>1353/22</t>
  </si>
  <si>
    <t>137/22</t>
  </si>
  <si>
    <t>EIXO TRANSVERSAL EM AÇO SAE 52100, CONFORME PN 2003001 DE ACORDO COM AS ESPECIFICAÇÕES E QUANTIDADES CONSTANTES NO EDITAL E SEUS ANEXOS.</t>
  </si>
  <si>
    <t>D. RODRIGUES MEKARU COMERCIO MATERIAIS FERROVIÁRIOS LTDA</t>
  </si>
  <si>
    <t>1354/22</t>
  </si>
  <si>
    <t>138/22</t>
  </si>
  <si>
    <t>FUSIVEL AÇÃO ULTRA-RAPIDO 300A 250V MODELO 25SH300,</t>
  </si>
  <si>
    <t>D. RODRIGUES MEKARU COMERCIO MATERIAIS FERROVIARIOS LTDA</t>
  </si>
  <si>
    <t>1355/22</t>
  </si>
  <si>
    <t>147/22</t>
  </si>
  <si>
    <t>LANTERNA RECARREGÁVEL DE NO MÍNIMO 06 LEDS BIVOLT, COM CARREGADOR. CARGA PARA NO MÍNIMO 8HS, TAMANHO MÁXIMO 210MM.</t>
  </si>
  <si>
    <t>D RODRIGUES MEKARUA COM MATERIAIS FERROVIÁRIOS</t>
  </si>
  <si>
    <t>1366/22</t>
  </si>
  <si>
    <t>160/22</t>
  </si>
  <si>
    <t>TREINAMENTO EXTERNO OTRS</t>
  </si>
  <si>
    <t>28.293.242/0001-30</t>
  </si>
  <si>
    <t>I9ATECH TECNOLOGIA E COMUNICAÇÃO LTDA</t>
  </si>
  <si>
    <t>1435/22</t>
  </si>
  <si>
    <t>162/22</t>
  </si>
  <si>
    <t>AQUISIÇÃO DE ELO FUSIVEL EF-HXO</t>
  </si>
  <si>
    <t>1199/22</t>
  </si>
  <si>
    <t>Contratação de Treinamento Externo NOÇÕES DE DIREITO PENAL E CRIMINALÍSTICA - FORMAÇÃO, aos Agentes Metroviários / Segurança Metroviária, em atendimento à Sentença 0001800-11.2007.5.</t>
  </si>
  <si>
    <t>92.965.748/0001-47</t>
  </si>
  <si>
    <t>ASSOCIACAO DOS JUIZES DO RIO GRANDE DO SUL - AJURIS</t>
  </si>
  <si>
    <t>1200/22</t>
  </si>
  <si>
    <t>Contratação de Treinamento Externo NOÇÕES DE DIREITO PENAL E CRIMINALÍSTICA - RECICLAGEM, aos Agentes Metroviários / Segurança Metroviária, em atendimento à Sentença 0001800-11.2007.5.</t>
  </si>
  <si>
    <t>1848/18</t>
  </si>
  <si>
    <t>Renovação de 1 licença do software PLEO/FRANARIM, utilizado pela GEDEN para elaboração de orçamentos.</t>
  </si>
  <si>
    <t>96.277.291/0001-40</t>
  </si>
  <si>
    <t>FRANARIN E CIA LTDA</t>
  </si>
  <si>
    <t>2079/21</t>
  </si>
  <si>
    <t>039/22</t>
  </si>
  <si>
    <t>Permissão de Uso dos Espaços para Ações Comerciais situados nas dependências da Empresa de Trens Urbanos de Porto Alegre S.A.</t>
  </si>
  <si>
    <t>Locatarios Diversos</t>
  </si>
  <si>
    <t>SRP CONCERTINA DUPLA CLIPADA EM AÇO GALVANIZADO - ESPIRAL 45 CM</t>
  </si>
  <si>
    <t>LUVA DE PROCEDIMENTO NÃO CIRURGICO, EM NITRILO (BORRACHA SINTÉTICA\)</t>
  </si>
  <si>
    <t>32.608.866/0001-76</t>
  </si>
  <si>
    <t>TROIKA DISTRIBUIDORA LTDA</t>
  </si>
  <si>
    <t>SRP - LAMINA CONTATO GRAFITE</t>
  </si>
  <si>
    <t>1805/20</t>
  </si>
  <si>
    <t>088/21</t>
  </si>
  <si>
    <t>SRP SAPATA DE FREIO</t>
  </si>
  <si>
    <t>050472730001-05</t>
  </si>
  <si>
    <t>240699380001-07</t>
  </si>
  <si>
    <t>374255940001-92</t>
  </si>
  <si>
    <t>882121130475-99</t>
  </si>
  <si>
    <t>69831880001-11</t>
  </si>
  <si>
    <t>242918790001-36</t>
  </si>
  <si>
    <t>310249080001-69</t>
  </si>
  <si>
    <t>WABTEC</t>
  </si>
  <si>
    <t>107637730003-45</t>
  </si>
  <si>
    <t>1026/22</t>
  </si>
  <si>
    <t>174/22</t>
  </si>
  <si>
    <t>Contratação de empresa especializada para a realização de atividades de poda, supressão de árvores</t>
  </si>
  <si>
    <t>11.406.740/0001-49</t>
  </si>
  <si>
    <t>FACE NATIVA</t>
  </si>
  <si>
    <t>1100/22</t>
  </si>
  <si>
    <t>161/22</t>
  </si>
  <si>
    <t>CONVERSOR DC\DC TENSÃO</t>
  </si>
  <si>
    <t>ORS ELETROELETRONICA E TELECOMUNICACOES EIRELI-ME</t>
  </si>
  <si>
    <t>1294/22</t>
  </si>
  <si>
    <t>Contratação de Treinamento Externo sobre CAPACITAÇÃO FISCAL PARA COMPRADORES</t>
  </si>
  <si>
    <t>09.128.809/0001-78</t>
  </si>
  <si>
    <t>EP EVENTOS EMPRESARIAIS LTDA</t>
  </si>
  <si>
    <t>1566/22</t>
  </si>
  <si>
    <t>183/22</t>
  </si>
  <si>
    <t>Aquisição de 01 (UMA) licença do tipo "compra única" ou perpétua do software aplicativo Microsoft Visio Professional 2021.</t>
  </si>
  <si>
    <t>22.310.432/0001-31</t>
  </si>
  <si>
    <t>RAUL FERNANDES DO NASCIMENTO</t>
  </si>
  <si>
    <t>1963/22</t>
  </si>
  <si>
    <t>209/22</t>
  </si>
  <si>
    <t>Aquisição de PLACAS DE HOMENAGEM confeccionadas em aço inox com gravação direta no metal e capa de veludo azul marinho. Medidas: 10x15cm. 100 unidades.</t>
  </si>
  <si>
    <t>45.593.130/0001-13</t>
  </si>
  <si>
    <t>RIALVA VIEIRA REZENDE DE FREITAS</t>
  </si>
  <si>
    <t>0836/22</t>
  </si>
  <si>
    <t>123/22</t>
  </si>
  <si>
    <t>Serviço de regulagem, aferição de equipamentos e elaboração de manual de operação de estação de tratamento de efluentes - ETE.</t>
  </si>
  <si>
    <t>94.226.636/0001-08</t>
  </si>
  <si>
    <t>AMBIENTE SISTEMAS DE TRATAMENTO ME</t>
  </si>
  <si>
    <t>1880/21</t>
  </si>
  <si>
    <t>151/22</t>
  </si>
  <si>
    <t>Licenciamento 2021-2022 do software MONI SOFTWARE para 100 clientes instalados nas dependências da TRENSURB</t>
  </si>
  <si>
    <t>08.768.029/0001-20</t>
  </si>
  <si>
    <t>MONI SOFTWARE LTDA</t>
  </si>
  <si>
    <t>1680/22</t>
  </si>
  <si>
    <t>Contratação de Treinamento Externo sobre Congregarh 2022</t>
  </si>
  <si>
    <t>87.135.919/0001-70</t>
  </si>
  <si>
    <t>ABRH-RS ASSOCIAÇÃO BRASILEIRA DE RECURSOS HUMANOS</t>
  </si>
  <si>
    <t>0033/22</t>
  </si>
  <si>
    <t>057/22</t>
  </si>
  <si>
    <t>Contratação de empresa especializada na prestação de serviço de consultoria referente estudo e análise crítica dos modelos atuais de escalas de trabalho e proposição de modelos alternativos baseados em melhores práticas de mercado</t>
  </si>
  <si>
    <t>ESCALA DE REVEZAMENTO E OTIMIZAÇÃO DE PROCESSO LTDA</t>
  </si>
  <si>
    <t>CALÇADOS DE SEGURANÇA</t>
  </si>
  <si>
    <t>34.682.052/0001-07</t>
  </si>
  <si>
    <t>LICITAR COMERCIO E REPRESENTAÇÕES DE PRODUTOS TEXTEIS LTDA</t>
  </si>
  <si>
    <t>PORTAL SUPRI DISTRIBUIDORA LTDA</t>
  </si>
  <si>
    <t>180709550001-80</t>
  </si>
  <si>
    <t>0215/22</t>
  </si>
  <si>
    <t>141/22</t>
  </si>
  <si>
    <t>FORNECIMENTO E INSTALAÇÃO DE 08 CONDICIONADORES DE AR DO TIPO “SPLIT”</t>
  </si>
  <si>
    <t>VITOR DIOGO WENDLING</t>
  </si>
  <si>
    <t>0509/22</t>
  </si>
  <si>
    <t>098/22</t>
  </si>
  <si>
    <t>Upgrade de capacidade de memória de servidores</t>
  </si>
  <si>
    <t>04.958.321/0001-54</t>
  </si>
  <si>
    <t>HARDLINK INFORMATICA E SISTEMAS LTDA</t>
  </si>
  <si>
    <t>1005/22</t>
  </si>
  <si>
    <t>150/22</t>
  </si>
  <si>
    <t>CHAVE CONTROLADOR MESTRE C/CHAVE P/SEXTAVAD</t>
  </si>
  <si>
    <t>04.214.187/0001-87</t>
  </si>
  <si>
    <t>METALFRESA</t>
  </si>
  <si>
    <t>1099/22</t>
  </si>
  <si>
    <t>177/22</t>
  </si>
  <si>
    <t>CONVERSORES DE MIDIA</t>
  </si>
  <si>
    <t>06.068.368/0001-78</t>
  </si>
  <si>
    <t>FLEXMEDIA</t>
  </si>
  <si>
    <t>1417/22</t>
  </si>
  <si>
    <t>157/22</t>
  </si>
  <si>
    <t>PANO P/LIMPEZA DE EQUIPAMENTOS</t>
  </si>
  <si>
    <t>37.041.059/0001-38</t>
  </si>
  <si>
    <t>Lucarmetals Comércio de Ferramentas Eireli</t>
  </si>
  <si>
    <t>0897/22</t>
  </si>
  <si>
    <t>181/22</t>
  </si>
  <si>
    <t>GRAMPO GANCHO-BOLA DE ATERRAMENTO 400 AMPERES ICC23KA CONEXÃO DE 26 MM DE DIAMETRO PARA CABO DE 95 MMª REFERENCIA RC600-2</t>
  </si>
  <si>
    <t>D. Rodrigues Mekaru Com. Mat. Ferroviários</t>
  </si>
  <si>
    <t>0905/22</t>
  </si>
  <si>
    <t>134/22</t>
  </si>
  <si>
    <t>Aquisição de forno micro-ondas para uso nos refeitórios dos empregados do Setor de Operações da TRENSURB</t>
  </si>
  <si>
    <t>08.335.448/0001-78</t>
  </si>
  <si>
    <t>VIA LUMEN'S AUDIO, VIDEO, E INFORMATICA LTDA</t>
  </si>
  <si>
    <t>1855/22</t>
  </si>
  <si>
    <t>Contratação emergencial de prestação de serviços com equipamento de içamento e movimentação de cargas, com equipe técnica necessária para a prestação de serviços.</t>
  </si>
  <si>
    <t>89.396.121/0001-08</t>
  </si>
  <si>
    <t>DARCY PACHECO SOLIÇÕES DE PESO LTDA</t>
  </si>
  <si>
    <t>wabtec</t>
  </si>
  <si>
    <t>TOTAL OUTUBRO 2022</t>
  </si>
  <si>
    <t>TOTAL SETEMBRO 2022</t>
  </si>
  <si>
    <t>TOTAL AGOSTO 2022</t>
  </si>
  <si>
    <t>TOTAL JULHO 2022</t>
  </si>
  <si>
    <t>TOTAL JUNHO 2022</t>
  </si>
  <si>
    <t>TOTAL MAIO 2022</t>
  </si>
  <si>
    <t>TOTAL ABRIL 2022</t>
  </si>
  <si>
    <t>TOTAL MARÇO 2022</t>
  </si>
  <si>
    <t>0397/22</t>
  </si>
  <si>
    <t>092/22</t>
  </si>
  <si>
    <t>Serviço de Limpeza de vegetação em terreno da TRENSURB , incluindo roçada mecanizada e remoção de árvores de pequeno porte (d&amp;lt15 cm)</t>
  </si>
  <si>
    <t>08.735.394/0001-38</t>
  </si>
  <si>
    <t>F SANTOS COMÉRCIO &amp; SERVIÇOS LTDA</t>
  </si>
  <si>
    <t>Contratação de treinamento em nível avançado no editor de planilhas Excel</t>
  </si>
  <si>
    <t>2032/22</t>
  </si>
  <si>
    <t>Contratação de consultoria contábil , tributária e trabalhista por meio de portal eletrônico</t>
  </si>
  <si>
    <t>08.297.075/0001-98</t>
  </si>
  <si>
    <t>LEFISC</t>
  </si>
  <si>
    <t>2786/22</t>
  </si>
  <si>
    <t>AQUISÇÃO DE AGUA EM GARRAFÃO DE 20 LITROS</t>
  </si>
  <si>
    <t>AGUAS DE PORTO</t>
  </si>
  <si>
    <t>1420/22</t>
  </si>
  <si>
    <t>CONSERTO DE CARAVENTAS</t>
  </si>
  <si>
    <t>ELEVARE</t>
  </si>
  <si>
    <t>2626/22</t>
  </si>
  <si>
    <t>232/22</t>
  </si>
  <si>
    <t>AQUISIÇÃO DE VETA ORGANIC</t>
  </si>
  <si>
    <t>BRAZILIAN</t>
  </si>
  <si>
    <t>1279/22</t>
  </si>
  <si>
    <t>225/22</t>
  </si>
  <si>
    <t>Contratação de serviço de conserto do sistema de segurança perimetral com monitoramento remoto nas instalações da Trensurb.</t>
  </si>
  <si>
    <t>VCG Tecnologia em Segurança Patrimonial</t>
  </si>
  <si>
    <t>1749/22</t>
  </si>
  <si>
    <t>SERVICO DE TREINAMENTO E INSTRUCAO</t>
  </si>
  <si>
    <t>010823310001-80</t>
  </si>
  <si>
    <t>INSTITUTO BRASILEIRO DE GOVERNANCA CORPORATIVA - IBGC</t>
  </si>
  <si>
    <t>2953/22</t>
  </si>
  <si>
    <t>0178/22</t>
  </si>
  <si>
    <t>105/22</t>
  </si>
  <si>
    <t>contrato</t>
  </si>
  <si>
    <t>Contratação de serviço de locação de aparelhos purificadores de água refrigerados, com instalação, realocação, desinstalação e manutenção preventiva e corretiva, com cobertura total de componentes, peças e insumos para o parque TRENSURB.</t>
  </si>
  <si>
    <t>11.860.728/0001-00</t>
  </si>
  <si>
    <t>CLIME COMERCIO DE ELETRODOMESTICO E ELETROELETRON</t>
  </si>
  <si>
    <t>TIREFÃO COM FORMATO DA CABEÇA QUADRADA</t>
  </si>
  <si>
    <t>MILANA BRASIL LTDA</t>
  </si>
  <si>
    <t>TOTAL NOVEMBRO 2022</t>
  </si>
  <si>
    <t>20.129.563/0001-93</t>
  </si>
  <si>
    <t>INSTITUTO NEGOCIOS PUBLICOS DO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</si>
</sst>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&quot;R$ &quot;#,##0.00_);\(&quot;R$ 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8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4" fontId="0" fillId="0" borderId="5" xfId="0" applyNumberFormat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vertical="center" wrapText="1"/>
    </xf>
    <xf numFmtId="14" fontId="0" fillId="0" borderId="9" xfId="0" applyNumberFormat="1" applyBorder="1" applyAlignment="1">
      <alignment vertical="center" wrapText="1"/>
    </xf>
    <xf numFmtId="8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4" fontId="0" fillId="0" borderId="8" xfId="0" applyNumberFormat="1" applyBorder="1" applyAlignment="1">
      <alignment vertical="center" wrapText="1"/>
    </xf>
    <xf numFmtId="0" fontId="0" fillId="0" borderId="8" xfId="0" applyBorder="1"/>
    <xf numFmtId="0" fontId="0" fillId="0" borderId="8" xfId="0" applyBorder="1" applyAlignment="1">
      <alignment wrapText="1"/>
    </xf>
    <xf numFmtId="164" fontId="0" fillId="0" borderId="8" xfId="0" applyNumberFormat="1" applyBorder="1"/>
    <xf numFmtId="0" fontId="0" fillId="0" borderId="0" xfId="0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65" fontId="5" fillId="3" borderId="16" xfId="1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vertical="center"/>
    </xf>
    <xf numFmtId="3" fontId="5" fillId="3" borderId="0" xfId="0" applyNumberFormat="1" applyFont="1" applyFill="1" applyAlignment="1">
      <alignment horizontal="center"/>
    </xf>
    <xf numFmtId="8" fontId="5" fillId="3" borderId="18" xfId="1" applyNumberFormat="1" applyFont="1" applyFill="1" applyBorder="1" applyAlignment="1">
      <alignment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5" fillId="3" borderId="18" xfId="1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/>
    </xf>
    <xf numFmtId="165" fontId="6" fillId="3" borderId="13" xfId="1" applyNumberFormat="1" applyFont="1" applyFill="1" applyBorder="1" applyAlignment="1">
      <alignment vertical="center"/>
    </xf>
    <xf numFmtId="3" fontId="0" fillId="0" borderId="5" xfId="0" applyNumberFormat="1" applyBorder="1" applyAlignment="1">
      <alignment vertical="center" wrapText="1"/>
    </xf>
    <xf numFmtId="8" fontId="0" fillId="0" borderId="5" xfId="0" applyNumberForma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vertical="center"/>
    </xf>
    <xf numFmtId="8" fontId="0" fillId="0" borderId="6" xfId="0" applyNumberFormat="1" applyBorder="1"/>
    <xf numFmtId="0" fontId="0" fillId="0" borderId="19" xfId="0" applyBorder="1" applyAlignment="1">
      <alignment vertical="center" wrapText="1"/>
    </xf>
    <xf numFmtId="8" fontId="0" fillId="0" borderId="8" xfId="0" applyNumberFormat="1" applyBorder="1"/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" fontId="0" fillId="0" borderId="0" xfId="0" applyNumberFormat="1"/>
    <xf numFmtId="8" fontId="0" fillId="0" borderId="0" xfId="0" applyNumberFormat="1"/>
    <xf numFmtId="8" fontId="5" fillId="3" borderId="1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wrapText="1"/>
    </xf>
    <xf numFmtId="164" fontId="0" fillId="0" borderId="6" xfId="0" applyNumberForma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8" fontId="8" fillId="0" borderId="1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8" fontId="0" fillId="0" borderId="8" xfId="0" applyNumberFormat="1" applyBorder="1" applyAlignment="1">
      <alignment vertical="center" wrapText="1"/>
    </xf>
    <xf numFmtId="8" fontId="5" fillId="3" borderId="18" xfId="1" applyNumberFormat="1" applyFont="1" applyFill="1" applyBorder="1" applyAlignment="1">
      <alignment horizontal="right" vertical="center"/>
    </xf>
    <xf numFmtId="164" fontId="5" fillId="3" borderId="18" xfId="1" applyNumberFormat="1" applyFont="1" applyFill="1" applyBorder="1" applyAlignment="1">
      <alignment horizontal="center" vertical="center"/>
    </xf>
    <xf numFmtId="1" fontId="0" fillId="0" borderId="5" xfId="0" applyNumberFormat="1" applyBorder="1" applyAlignment="1">
      <alignment vertical="center" wrapText="1"/>
    </xf>
    <xf numFmtId="3" fontId="5" fillId="3" borderId="0" xfId="0" applyNumberFormat="1" applyFont="1" applyFill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  <xf numFmtId="8" fontId="9" fillId="0" borderId="1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notes://mail.trensurb.com.br/0325753600597F4E/370D598B688854FC83257D0F005DAB86/020939F40D75F05B0325890F00503BE9" TargetMode="External"/><Relationship Id="rId13" Type="http://schemas.openxmlformats.org/officeDocument/2006/relationships/hyperlink" Target="notes://mail.trensurb.com.br/0325753600597F4E/370D598B688854FC83257D0F005DAB86/34D402C7038BBBCE0325890F00504093" TargetMode="External"/><Relationship Id="rId18" Type="http://schemas.openxmlformats.org/officeDocument/2006/relationships/hyperlink" Target="notes://mail.trensurb.com.br/0325753600597F4E/370D598B688854FC83257D0F005DAB86/B9151A22B7C417E50325890F00500196" TargetMode="External"/><Relationship Id="rId3" Type="http://schemas.openxmlformats.org/officeDocument/2006/relationships/hyperlink" Target="notes://mail.trensurb.com.br/0325753600597F4E/370D598B688854FC83257D0F005DAB86/40870DAF954AF4410325890F0050134C" TargetMode="External"/><Relationship Id="rId21" Type="http://schemas.openxmlformats.org/officeDocument/2006/relationships/hyperlink" Target="notes://mail.trensurb.com.br/0325753600597F4E/370D598B688854FC83257D0F005DAB86/C879C3DBE829ADDA0325890F004FE20D" TargetMode="External"/><Relationship Id="rId7" Type="http://schemas.openxmlformats.org/officeDocument/2006/relationships/hyperlink" Target="notes://mail.trensurb.com.br/0325753600597F4E/370D598B688854FC83257D0F005DAB86/F39939E3E15148230325890F00503BE8" TargetMode="External"/><Relationship Id="rId12" Type="http://schemas.openxmlformats.org/officeDocument/2006/relationships/hyperlink" Target="notes://mail.trensurb.com.br/0325753600597F4E/370D598B688854FC83257D0F005DAB86/D3AD1F488F996AE20325890F0050339E" TargetMode="External"/><Relationship Id="rId17" Type="http://schemas.openxmlformats.org/officeDocument/2006/relationships/hyperlink" Target="notes://mail.trensurb.com.br/0325753600597F4E/370D598B688854FC83257D0F005DAB86/85ECACA66D34CF950325890F004FE23C" TargetMode="External"/><Relationship Id="rId2" Type="http://schemas.openxmlformats.org/officeDocument/2006/relationships/image" Target="../media/image1.png"/><Relationship Id="rId16" Type="http://schemas.openxmlformats.org/officeDocument/2006/relationships/hyperlink" Target="notes://mail.trensurb.com.br/0325753600597F4E/370D598B688854FC83257D0F005DAB86/F79C1EC26B3F28BC0325890F00501294" TargetMode="External"/><Relationship Id="rId20" Type="http://schemas.openxmlformats.org/officeDocument/2006/relationships/hyperlink" Target="notes://mail.trensurb.com.br/0325753600597F4E/370D598B688854FC83257D0F005DAB86/41DE4ED7F1DAA8460325890F0050283D" TargetMode="External"/><Relationship Id="rId1" Type="http://schemas.openxmlformats.org/officeDocument/2006/relationships/hyperlink" Target="notes://mail.trensurb.com.br/0325753600597F4E/370D598B688854FC83257D0F005DAB86/464D534F966C393D0325890F0050134B" TargetMode="External"/><Relationship Id="rId6" Type="http://schemas.openxmlformats.org/officeDocument/2006/relationships/hyperlink" Target="notes://mail.trensurb.com.br/0325753600597F4E/370D598B688854FC83257D0F005DAB86/4D0F13D66B309AB90325890F00503BE7" TargetMode="External"/><Relationship Id="rId11" Type="http://schemas.openxmlformats.org/officeDocument/2006/relationships/hyperlink" Target="notes://mail.trensurb.com.br/0325753600597F4E/370D598B688854FC83257D0F005DAB86/852710E8B20BF1F60325890F00500D50" TargetMode="External"/><Relationship Id="rId24" Type="http://schemas.openxmlformats.org/officeDocument/2006/relationships/hyperlink" Target="notes://mail.trensurb.com.br/0325753600597F4E/370D598B688854FC83257D0F005DAB86/D265263A0E33C7E00325890F00503C4A" TargetMode="External"/><Relationship Id="rId5" Type="http://schemas.openxmlformats.org/officeDocument/2006/relationships/hyperlink" Target="notes://mail.trensurb.com.br/0325753600597F4E/370D598B688854FC83257D0F005DAB86/201843DE57BA45CF0325890F00503BE6" TargetMode="External"/><Relationship Id="rId15" Type="http://schemas.openxmlformats.org/officeDocument/2006/relationships/hyperlink" Target="notes://mail.trensurb.com.br/0325753600597F4E/370D598B688854FC83257D0F005DAB86/48DAF9ABCAB0A6940325890F004FCFDC" TargetMode="External"/><Relationship Id="rId23" Type="http://schemas.openxmlformats.org/officeDocument/2006/relationships/hyperlink" Target="notes://mail.trensurb.com.br/0325753600597F4E/370D598B688854FC83257D0F005DAB86/B6A828626B2AA14E0325890F004FE685" TargetMode="External"/><Relationship Id="rId10" Type="http://schemas.openxmlformats.org/officeDocument/2006/relationships/hyperlink" Target="notes://mail.trensurb.com.br/0325753600597F4E/370D598B688854FC83257D0F005DAB86/1D23E55B20217F010325890F004FFE0C" TargetMode="External"/><Relationship Id="rId19" Type="http://schemas.openxmlformats.org/officeDocument/2006/relationships/hyperlink" Target="notes://mail.trensurb.com.br/0325753600597F4E/370D598B688854FC83257D0F005DAB86/A93768A8483CC14A0325890F00501283" TargetMode="External"/><Relationship Id="rId4" Type="http://schemas.openxmlformats.org/officeDocument/2006/relationships/hyperlink" Target="notes://mail.trensurb.com.br/0325753600597F4E/370D598B688854FC83257D0F005DAB86/0D38ACC2F97986240325890F00503BC2" TargetMode="External"/><Relationship Id="rId9" Type="http://schemas.openxmlformats.org/officeDocument/2006/relationships/hyperlink" Target="notes://mail.trensurb.com.br/0325753600597F4E/370D598B688854FC83257D0F005DAB86/7D70A1FEEC20EDC80325890F00503BEA" TargetMode="External"/><Relationship Id="rId14" Type="http://schemas.openxmlformats.org/officeDocument/2006/relationships/hyperlink" Target="notes://mail.trensurb.com.br/0325753600597F4E/370D598B688854FC83257D0F005DAB86/361506B67776819B0325890F004FCA48" TargetMode="External"/><Relationship Id="rId22" Type="http://schemas.openxmlformats.org/officeDocument/2006/relationships/hyperlink" Target="notes://mail.trensurb.com.br/0325753600597F4E/370D598B688854FC83257D0F005DAB86/644198A35088E9670325890F004FE684" TargetMode="Externa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notes://mail.trensurb.com.br/0325753600597F4E/370D598B688854FC83257D0F005DAB86/D72570F517D874B50325890F004FF381" TargetMode="External"/><Relationship Id="rId3" Type="http://schemas.openxmlformats.org/officeDocument/2006/relationships/hyperlink" Target="notes://mail.trensurb.com.br/0325753600597F4E/370D598B688854FC83257D0F005DAB86/36A0418A304D23DF0325890F004FDFAC" TargetMode="External"/><Relationship Id="rId7" Type="http://schemas.openxmlformats.org/officeDocument/2006/relationships/hyperlink" Target="notes://mail.trensurb.com.br/0325753600597F4E/370D598B688854FC83257D0F005DAB86/3A0E3D7FFBBC24690325890F004FF31D" TargetMode="External"/><Relationship Id="rId2" Type="http://schemas.openxmlformats.org/officeDocument/2006/relationships/image" Target="../media/image1.png"/><Relationship Id="rId1" Type="http://schemas.openxmlformats.org/officeDocument/2006/relationships/hyperlink" Target="notes://mail.trensurb.com.br/0325753600597F4E/370D598B688854FC83257D0F005DAB86/17FCBE6ED4637AFD0325890F004FD1B7" TargetMode="External"/><Relationship Id="rId6" Type="http://schemas.openxmlformats.org/officeDocument/2006/relationships/hyperlink" Target="notes://mail.trensurb.com.br/0325753600597F4E/370D598B688854FC83257D0F005DAB86/F1634E195AED39E90325890F00500EA9" TargetMode="External"/><Relationship Id="rId5" Type="http://schemas.openxmlformats.org/officeDocument/2006/relationships/hyperlink" Target="notes://mail.trensurb.com.br/0325753600597F4E/370D598B688854FC83257D0F005DAB86/EE90176BF83DD9CE0325890F004FFDFA" TargetMode="External"/><Relationship Id="rId10" Type="http://schemas.openxmlformats.org/officeDocument/2006/relationships/hyperlink" Target="notes://mail.trensurb.com.br/0325753600597F4E/370D598B688854FC83257D0F005DAB86/DFE0F0D3B979EC170325890F005023D8" TargetMode="External"/><Relationship Id="rId4" Type="http://schemas.openxmlformats.org/officeDocument/2006/relationships/hyperlink" Target="notes://mail.trensurb.com.br/0325753600597F4E/370D598B688854FC83257D0F005DAB86/B7775E8A7BB3BB4A0325890F004FF9B1" TargetMode="External"/><Relationship Id="rId9" Type="http://schemas.openxmlformats.org/officeDocument/2006/relationships/hyperlink" Target="notes://mail.trensurb.com.br/0325753600597F4E/370D598B688854FC83257D0F005DAB86/52478AD8B01326460325890F00502713" TargetMode="Externa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notes://mail.trensurb.com.br/0325753600597F4E/370D598B688854FC83257D0F005DAB86/46AF8AF86CE10DAD0325890F0050085A" TargetMode="External"/><Relationship Id="rId13" Type="http://schemas.openxmlformats.org/officeDocument/2006/relationships/hyperlink" Target="notes://mail.trensurb.com.br/0325753600597F4E/370D598B688854FC83257D0F005DAB86/CF39BF1A23DD42B90325890F00500FDF" TargetMode="External"/><Relationship Id="rId3" Type="http://schemas.openxmlformats.org/officeDocument/2006/relationships/hyperlink" Target="notes://mail.trensurb.com.br/0325753600597F4E/370D598B688854FC83257D0F005DAB86/22E439F9F3C8316A0325890F00500B45" TargetMode="External"/><Relationship Id="rId7" Type="http://schemas.openxmlformats.org/officeDocument/2006/relationships/hyperlink" Target="notes://mail.trensurb.com.br/0325753600597F4E/370D598B688854FC83257D0F005DAB86/9A85F595E4337D310325890F0050474B" TargetMode="External"/><Relationship Id="rId12" Type="http://schemas.openxmlformats.org/officeDocument/2006/relationships/hyperlink" Target="notes://mail.trensurb.com.br/0325753600597F4E/370D598B688854FC83257D0F005DAB86/6C0F2E5240FC61CE0325890F004FD014" TargetMode="External"/><Relationship Id="rId2" Type="http://schemas.openxmlformats.org/officeDocument/2006/relationships/image" Target="../media/image1.png"/><Relationship Id="rId1" Type="http://schemas.openxmlformats.org/officeDocument/2006/relationships/hyperlink" Target="notes://mail.trensurb.com.br/0325753600597F4E/370D598B688854FC83257D0F005DAB86/0247E40E074CFCFB0325890F004FDA2A" TargetMode="External"/><Relationship Id="rId6" Type="http://schemas.openxmlformats.org/officeDocument/2006/relationships/hyperlink" Target="notes://mail.trensurb.com.br/0325753600597F4E/370D598B688854FC83257D0F005DAB86/3E46F3A55A56DEBC0325890F00500ECF" TargetMode="External"/><Relationship Id="rId11" Type="http://schemas.openxmlformats.org/officeDocument/2006/relationships/hyperlink" Target="notes://mail.trensurb.com.br/0325753600597F4E/370D598B688854FC83257D0F005DAB86/CFF43BBC8A277FAB0325890F004FD013" TargetMode="External"/><Relationship Id="rId5" Type="http://schemas.openxmlformats.org/officeDocument/2006/relationships/hyperlink" Target="notes://mail.trensurb.com.br/0325753600597F4E/370D598B688854FC83257D0F005DAB86/AE4F3B9AEAD907690325890F00504C1C" TargetMode="External"/><Relationship Id="rId10" Type="http://schemas.openxmlformats.org/officeDocument/2006/relationships/hyperlink" Target="notes://mail.trensurb.com.br/0325753600597F4E/370D598B688854FC83257D0F005DAB86/130BEFE97CDA2B430325890F00504FC1" TargetMode="External"/><Relationship Id="rId4" Type="http://schemas.openxmlformats.org/officeDocument/2006/relationships/hyperlink" Target="notes://mail.trensurb.com.br/0325753600597F4E/370D598B688854FC83257D0F005DAB86/0809A3022A96505D0325890F0050304B" TargetMode="External"/><Relationship Id="rId9" Type="http://schemas.openxmlformats.org/officeDocument/2006/relationships/hyperlink" Target="notes://mail.trensurb.com.br/0325753600597F4E/370D598B688854FC83257D0F005DAB86/D8C9093E0EBD73740325890F0050212E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notes://mail.trensurb.com.br/0325753600597F4E/370D598B688854FC83257D0F005DAB86/457F1815D2EA847B0325890F004FE1CA" TargetMode="External"/><Relationship Id="rId13" Type="http://schemas.openxmlformats.org/officeDocument/2006/relationships/hyperlink" Target="notes://mail.trensurb.com.br/0325753600597F4E/370D598B688854FC83257D0F005DAB86/0DA8232FE91B1EA20325890F0050424A" TargetMode="External"/><Relationship Id="rId18" Type="http://schemas.openxmlformats.org/officeDocument/2006/relationships/hyperlink" Target="notes://mail.trensurb.com.br/0325753600597F4E/370D598B688854FC83257D0F005DAB86/E68583B6839827680325890F00500FD4" TargetMode="External"/><Relationship Id="rId3" Type="http://schemas.openxmlformats.org/officeDocument/2006/relationships/hyperlink" Target="notes://mail.trensurb.com.br/0325753600597F4E/370D598B688854FC83257D0F005DAB86/650D564214200D260325890F00503000" TargetMode="External"/><Relationship Id="rId7" Type="http://schemas.openxmlformats.org/officeDocument/2006/relationships/hyperlink" Target="notes://mail.trensurb.com.br/0325753600597F4E/370D598B688854FC83257D0F005DAB86/73F98A2187B8B3460325890F004FCC02" TargetMode="External"/><Relationship Id="rId12" Type="http://schemas.openxmlformats.org/officeDocument/2006/relationships/hyperlink" Target="notes://mail.trensurb.com.br/0325753600597F4E/370D598B688854FC83257D0F005DAB86/3E2CE1C8B2F69BE30325890F005041EF" TargetMode="External"/><Relationship Id="rId17" Type="http://schemas.openxmlformats.org/officeDocument/2006/relationships/hyperlink" Target="notes://mail.trensurb.com.br/0325753600597F4E/370D598B688854FC83257D0F005DAB86/53E90F66CCDDB9220325890F0050095A" TargetMode="External"/><Relationship Id="rId2" Type="http://schemas.openxmlformats.org/officeDocument/2006/relationships/image" Target="../media/image1.png"/><Relationship Id="rId16" Type="http://schemas.openxmlformats.org/officeDocument/2006/relationships/hyperlink" Target="notes://mail.trensurb.com.br/0325753600597F4E/370D598B688854FC83257D0F005DAB86/168E3E84FD1931180325890F0050093E" TargetMode="External"/><Relationship Id="rId1" Type="http://schemas.openxmlformats.org/officeDocument/2006/relationships/hyperlink" Target="notes://mail.trensurb.com.br/0325753600597F4E/370D598B688854FC83257D0F005DAB86/306C85D9F2105F6F0325890F00500877" TargetMode="External"/><Relationship Id="rId6" Type="http://schemas.openxmlformats.org/officeDocument/2006/relationships/hyperlink" Target="notes://mail.trensurb.com.br/0325753600597F4E/370D598B688854FC83257D0F005DAB86/5B8C7A74750DC68D0325890F004FCB1B" TargetMode="External"/><Relationship Id="rId11" Type="http://schemas.openxmlformats.org/officeDocument/2006/relationships/hyperlink" Target="notes://mail.trensurb.com.br/0325753600597F4E/370D598B688854FC83257D0F005DAB86/A83BE407300E865A0325890F00503BF0" TargetMode="External"/><Relationship Id="rId5" Type="http://schemas.openxmlformats.org/officeDocument/2006/relationships/hyperlink" Target="notes://mail.trensurb.com.br/0325753600597F4E/370D598B688854FC83257D0F005DAB86/47ADAF5BBDE92D700325890F004FF852" TargetMode="External"/><Relationship Id="rId15" Type="http://schemas.openxmlformats.org/officeDocument/2006/relationships/hyperlink" Target="notes://mail.trensurb.com.br/0325753600597F4E/370D598B688854FC83257D0F005DAB86/356A7F998D32C2560325890F00500549" TargetMode="External"/><Relationship Id="rId10" Type="http://schemas.openxmlformats.org/officeDocument/2006/relationships/hyperlink" Target="notes://mail.trensurb.com.br/0325753600597F4E/370D598B688854FC83257D0F005DAB86/0D316AEC1D786DFD0325890F00502F0E" TargetMode="External"/><Relationship Id="rId4" Type="http://schemas.openxmlformats.org/officeDocument/2006/relationships/hyperlink" Target="notes://mail.trensurb.com.br/0325753600597F4E/370D598B688854FC83257D0F005DAB86/6E6D80BF9D3C9B220325890F00503D79" TargetMode="External"/><Relationship Id="rId9" Type="http://schemas.openxmlformats.org/officeDocument/2006/relationships/hyperlink" Target="notes://mail.trensurb.com.br/0325753600597F4E/370D598B688854FC83257D0F005DAB86/50CE8CBD53353C970325890F005002F4" TargetMode="External"/><Relationship Id="rId14" Type="http://schemas.openxmlformats.org/officeDocument/2006/relationships/hyperlink" Target="notes://mail.trensurb.com.br/0325753600597F4E/370D598B688854FC83257D0F005DAB86/D61976BCA18103A30325890F0050341D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notes://mail.trensurb.com.br/0325753600597F4E/370D598B688854FC83257D0F005DAB86/6EFFD0DFCE6E66A00325890F004FCC9D" TargetMode="External"/><Relationship Id="rId13" Type="http://schemas.openxmlformats.org/officeDocument/2006/relationships/hyperlink" Target="notes://mail.trensurb.com.br/0325753600597F4E/370D598B688854FC83257D0F005DAB86/32637CA5D000F3920325890F004FCA6F" TargetMode="External"/><Relationship Id="rId18" Type="http://schemas.openxmlformats.org/officeDocument/2006/relationships/hyperlink" Target="notes://mail.trensurb.com.br/0325753600597F4E/370D598B688854FC83257D0F005DAB86/6C15EEB2C5F56BCA0325890F00503630" TargetMode="External"/><Relationship Id="rId3" Type="http://schemas.openxmlformats.org/officeDocument/2006/relationships/hyperlink" Target="notes://mail.trensurb.com.br/0325753600597F4E/370D598B688854FC83257D0F005DAB86/950B407CFE2281690325890F004FCD82" TargetMode="External"/><Relationship Id="rId21" Type="http://schemas.openxmlformats.org/officeDocument/2006/relationships/hyperlink" Target="notes://mail.trensurb.com.br/0325753600597F4E/370D598B688854FC83257D0F005DAB86/8F306B7783E2C6CF0325890F004FE68B" TargetMode="External"/><Relationship Id="rId7" Type="http://schemas.openxmlformats.org/officeDocument/2006/relationships/hyperlink" Target="notes://mail.trensurb.com.br/0325753600597F4E/370D598B688854FC83257D0F005DAB86/E4B3115ABB3331040325890F00503C01" TargetMode="External"/><Relationship Id="rId12" Type="http://schemas.openxmlformats.org/officeDocument/2006/relationships/hyperlink" Target="notes://mail.trensurb.com.br/0325753600597F4E/370D598B688854FC83257D0F005DAB86/ECAA6F94DA8252080325890F00503C3F" TargetMode="External"/><Relationship Id="rId17" Type="http://schemas.openxmlformats.org/officeDocument/2006/relationships/hyperlink" Target="notes://mail.trensurb.com.br/0325753600597F4E/370D598B688854FC83257D0F005DAB86/CECDBBA45CDAF03C0325890F00500278" TargetMode="External"/><Relationship Id="rId25" Type="http://schemas.openxmlformats.org/officeDocument/2006/relationships/hyperlink" Target="notes://mail.trensurb.com.br/0325753600597F4E/370D598B688854FC83257D0F005DAB86/E001789EF9B2E5A50325890F00503541" TargetMode="External"/><Relationship Id="rId2" Type="http://schemas.openxmlformats.org/officeDocument/2006/relationships/image" Target="../media/image1.png"/><Relationship Id="rId16" Type="http://schemas.openxmlformats.org/officeDocument/2006/relationships/hyperlink" Target="notes://mail.trensurb.com.br/0325753600597F4E/370D598B688854FC83257D0F005DAB86/08A85A0E674562340325890F00500277" TargetMode="External"/><Relationship Id="rId20" Type="http://schemas.openxmlformats.org/officeDocument/2006/relationships/hyperlink" Target="notes://mail.trensurb.com.br/0325753600597F4E/370D598B688854FC83257D0F005DAB86/C245632D655201D60325890F005052E9" TargetMode="External"/><Relationship Id="rId1" Type="http://schemas.openxmlformats.org/officeDocument/2006/relationships/hyperlink" Target="notes://mail.trensurb.com.br/0325753600597F4E/370D598B688854FC83257D0F005DAB86/71782D50BB74ACE20325890F004FCD81" TargetMode="External"/><Relationship Id="rId6" Type="http://schemas.openxmlformats.org/officeDocument/2006/relationships/hyperlink" Target="notes://mail.trensurb.com.br/0325753600597F4E/370D598B688854FC83257D0F005DAB86/220516510CD95C110325890F00502B6C" TargetMode="External"/><Relationship Id="rId11" Type="http://schemas.openxmlformats.org/officeDocument/2006/relationships/hyperlink" Target="notes://mail.trensurb.com.br/0325753600597F4E/370D598B688854FC83257D0F005DAB86/64A74171AA20EE8E0325890F00503BE2" TargetMode="External"/><Relationship Id="rId24" Type="http://schemas.openxmlformats.org/officeDocument/2006/relationships/hyperlink" Target="notes://mail.trensurb.com.br/0325753600597F4E/370D598B688854FC83257D0F005DAB86/E3253EAB31CBA2190325890F0050093F" TargetMode="External"/><Relationship Id="rId5" Type="http://schemas.openxmlformats.org/officeDocument/2006/relationships/hyperlink" Target="notes://mail.trensurb.com.br/0325753600597F4E/370D598B688854FC83257D0F005DAB86/83D8907121AB4DF10325890F004FCEBB" TargetMode="External"/><Relationship Id="rId15" Type="http://schemas.openxmlformats.org/officeDocument/2006/relationships/hyperlink" Target="notes://mail.trensurb.com.br/0325753600597F4E/370D598B688854FC83257D0F005DAB86/4AF3DA1E21E6E9A90325890F00500274" TargetMode="External"/><Relationship Id="rId23" Type="http://schemas.openxmlformats.org/officeDocument/2006/relationships/hyperlink" Target="notes://mail.trensurb.com.br/0325753600597F4E/370D598B688854FC83257D0F005DAB86/84E62177784724000325890F00500804" TargetMode="External"/><Relationship Id="rId10" Type="http://schemas.openxmlformats.org/officeDocument/2006/relationships/hyperlink" Target="notes://mail.trensurb.com.br/0325753600597F4E/370D598B688854FC83257D0F005DAB86/74867BE201CE8FFF0325890F00503BE1" TargetMode="External"/><Relationship Id="rId19" Type="http://schemas.openxmlformats.org/officeDocument/2006/relationships/hyperlink" Target="notes://mail.trensurb.com.br/0325753600597F4E/370D598B688854FC83257D0F005DAB86/CCB33EEAA20E011C0325890F00504108" TargetMode="External"/><Relationship Id="rId4" Type="http://schemas.openxmlformats.org/officeDocument/2006/relationships/hyperlink" Target="notes://mail.trensurb.com.br/0325753600597F4E/370D598B688854FC83257D0F005DAB86/1E4CF0FDC1DEAECC0325890F004FCE3B" TargetMode="External"/><Relationship Id="rId9" Type="http://schemas.openxmlformats.org/officeDocument/2006/relationships/hyperlink" Target="notes://mail.trensurb.com.br/0325753600597F4E/370D598B688854FC83257D0F005DAB86/D4A0F3586A4481DC0325890F004FCEB3" TargetMode="External"/><Relationship Id="rId14" Type="http://schemas.openxmlformats.org/officeDocument/2006/relationships/hyperlink" Target="notes://mail.trensurb.com.br/0325753600597F4E/370D598B688854FC83257D0F005DAB86/0C6F449E330BFC2F0325890F004FF8C4" TargetMode="External"/><Relationship Id="rId22" Type="http://schemas.openxmlformats.org/officeDocument/2006/relationships/hyperlink" Target="notes://mail.trensurb.com.br/0325753600597F4E/370D598B688854FC83257D0F005DAB86/C75E33C69D339B920325890F0050054A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notes://mail.trensurb.com.br/0325753600597F4E/370D598B688854FC83257D0F005DAB86/A077D4EE2ABCE6BC0325890F004FDEA0" TargetMode="External"/><Relationship Id="rId13" Type="http://schemas.openxmlformats.org/officeDocument/2006/relationships/hyperlink" Target="notes://mail.trensurb.com.br/0325753600597F4E/370D598B688854FC83257D0F005DAB86/47E3BF0D6E7566D90325890F004FCEFB" TargetMode="External"/><Relationship Id="rId18" Type="http://schemas.openxmlformats.org/officeDocument/2006/relationships/hyperlink" Target="notes://mail.trensurb.com.br/0325753600597F4E/370D598B688854FC83257D0F005DAB86/5021B389590442010325890F004FDE47" TargetMode="External"/><Relationship Id="rId26" Type="http://schemas.openxmlformats.org/officeDocument/2006/relationships/hyperlink" Target="notes://mail.trensurb.com.br/0325753600597F4E/370D598B688854FC83257D0F005DAB86/28249D53933A33D80325890F00503BA9" TargetMode="External"/><Relationship Id="rId3" Type="http://schemas.openxmlformats.org/officeDocument/2006/relationships/hyperlink" Target="notes://mail.trensurb.com.br/0325753600597F4E/370D598B688854FC83257D0F005DAB86/F57D11F00AA7D3AE0325890F004FD785" TargetMode="External"/><Relationship Id="rId21" Type="http://schemas.openxmlformats.org/officeDocument/2006/relationships/hyperlink" Target="notes://mail.trensurb.com.br/0325753600597F4E/370D598B688854FC83257D0F005DAB86/A0DBCE8F4FB0E56E0325890F004FFC56" TargetMode="External"/><Relationship Id="rId7" Type="http://schemas.openxmlformats.org/officeDocument/2006/relationships/hyperlink" Target="notes://mail.trensurb.com.br/0325753600597F4E/370D598B688854FC83257D0F005DAB86/C2BC152B6FF9A5D50325890F004FDE9F" TargetMode="External"/><Relationship Id="rId12" Type="http://schemas.openxmlformats.org/officeDocument/2006/relationships/hyperlink" Target="notes://mail.trensurb.com.br/0325753600597F4E/370D598B688854FC83257D0F005DAB86/281E14D53F14EC790325890F004FCEEE" TargetMode="External"/><Relationship Id="rId17" Type="http://schemas.openxmlformats.org/officeDocument/2006/relationships/hyperlink" Target="notes://mail.trensurb.com.br/0325753600597F4E/370D598B688854FC83257D0F005DAB86/E1413828AC32B1BD0325890F004FD8B5" TargetMode="External"/><Relationship Id="rId25" Type="http://schemas.openxmlformats.org/officeDocument/2006/relationships/hyperlink" Target="notes://mail.trensurb.com.br/0325753600597F4E/370D598B688854FC83257D0F005DAB86/BD465B49BBA033140325890F00503674" TargetMode="External"/><Relationship Id="rId2" Type="http://schemas.openxmlformats.org/officeDocument/2006/relationships/image" Target="../media/image1.png"/><Relationship Id="rId16" Type="http://schemas.openxmlformats.org/officeDocument/2006/relationships/hyperlink" Target="notes://mail.trensurb.com.br/0325753600597F4E/370D598B688854FC83257D0F005DAB86/2087F1EF24E32E320325890F004FD8B3" TargetMode="External"/><Relationship Id="rId20" Type="http://schemas.openxmlformats.org/officeDocument/2006/relationships/hyperlink" Target="notes://mail.trensurb.com.br/0325753600597F4E/370D598B688854FC83257D0F005DAB86/E4117FC2A338484C0325890F004FE2CA" TargetMode="External"/><Relationship Id="rId29" Type="http://schemas.openxmlformats.org/officeDocument/2006/relationships/hyperlink" Target="notes://mail.trensurb.com.br/0325753600597F4E/370D598B688854FC83257D0F005DAB86/F90804EE16873BBE0325890F0050054C" TargetMode="External"/><Relationship Id="rId1" Type="http://schemas.openxmlformats.org/officeDocument/2006/relationships/hyperlink" Target="notes://mail.trensurb.com.br/0325753600597F4E/370D598B688854FC83257D0F005DAB86/E7D8B164FD9558D50325890F004FD159" TargetMode="External"/><Relationship Id="rId6" Type="http://schemas.openxmlformats.org/officeDocument/2006/relationships/hyperlink" Target="notes://mail.trensurb.com.br/0325753600597F4E/370D598B688854FC83257D0F005DAB86/51766E2C310EA4940325890F004FDE83" TargetMode="External"/><Relationship Id="rId11" Type="http://schemas.openxmlformats.org/officeDocument/2006/relationships/hyperlink" Target="notes://mail.trensurb.com.br/0325753600597F4E/370D598B688854FC83257D0F005DAB86/436786B36B65DABC0325890F005022FC" TargetMode="External"/><Relationship Id="rId24" Type="http://schemas.openxmlformats.org/officeDocument/2006/relationships/hyperlink" Target="notes://mail.trensurb.com.br/0325753600597F4E/370D598B688854FC83257D0F005DAB86/05615D57BD9FA7160325890F005029CB" TargetMode="External"/><Relationship Id="rId5" Type="http://schemas.openxmlformats.org/officeDocument/2006/relationships/hyperlink" Target="notes://mail.trensurb.com.br/0325753600597F4E/370D598B688854FC83257D0F005DAB86/87ACA1117066B22F0325890F004FDE6D" TargetMode="External"/><Relationship Id="rId15" Type="http://schemas.openxmlformats.org/officeDocument/2006/relationships/hyperlink" Target="notes://mail.trensurb.com.br/0325753600597F4E/370D598B688854FC83257D0F005DAB86/5DCCE9A98F296B910325890F004FD679" TargetMode="External"/><Relationship Id="rId23" Type="http://schemas.openxmlformats.org/officeDocument/2006/relationships/hyperlink" Target="notes://mail.trensurb.com.br/0325753600597F4E/370D598B688854FC83257D0F005DAB86/EFB1ACF0C4143ADC0325890F0050225D" TargetMode="External"/><Relationship Id="rId28" Type="http://schemas.openxmlformats.org/officeDocument/2006/relationships/hyperlink" Target="notes://mail.trensurb.com.br/0325753600597F4E/370D598B688854FC83257D0F005DAB86/BBEF4B1AADDC01DB0325890F004FE038" TargetMode="External"/><Relationship Id="rId10" Type="http://schemas.openxmlformats.org/officeDocument/2006/relationships/hyperlink" Target="notes://mail.trensurb.com.br/0325753600597F4E/370D598B688854FC83257D0F005DAB86/5F4F40ADBBA6F2260325890F004FFA42" TargetMode="External"/><Relationship Id="rId19" Type="http://schemas.openxmlformats.org/officeDocument/2006/relationships/hyperlink" Target="notes://mail.trensurb.com.br/0325753600597F4E/370D598B688854FC83257D0F005DAB86/0C74E16AA02C0A060325890F004FDEB0" TargetMode="External"/><Relationship Id="rId4" Type="http://schemas.openxmlformats.org/officeDocument/2006/relationships/hyperlink" Target="notes://mail.trensurb.com.br/0325753600597F4E/370D598B688854FC83257D0F005DAB86/A588E13A2C16A7CD0325890F004FE0FC" TargetMode="External"/><Relationship Id="rId9" Type="http://schemas.openxmlformats.org/officeDocument/2006/relationships/hyperlink" Target="notes://mail.trensurb.com.br/0325753600597F4E/370D598B688854FC83257D0F005DAB86/3F1B93C27679BC090325890F004FE6C1" TargetMode="External"/><Relationship Id="rId14" Type="http://schemas.openxmlformats.org/officeDocument/2006/relationships/hyperlink" Target="notes://mail.trensurb.com.br/0325753600597F4E/370D598B688854FC83257D0F005DAB86/17AD39A5C615C4F90325890F004FCF1C" TargetMode="External"/><Relationship Id="rId22" Type="http://schemas.openxmlformats.org/officeDocument/2006/relationships/hyperlink" Target="notes://mail.trensurb.com.br/0325753600597F4E/370D598B688854FC83257D0F005DAB86/27F96D8910F6C4AB0325890F00500114" TargetMode="External"/><Relationship Id="rId27" Type="http://schemas.openxmlformats.org/officeDocument/2006/relationships/hyperlink" Target="notes://mail.trensurb.com.br/0325753600597F4E/370D598B688854FC83257D0F005DAB86/52B20DDC83986CCB0325890F004FE780" TargetMode="External"/><Relationship Id="rId30" Type="http://schemas.openxmlformats.org/officeDocument/2006/relationships/hyperlink" Target="notes://mail.trensurb.com.br/0325753600597F4E/370D598B688854FC83257D0F005DAB86/4D8F2CDD86ED826B0325890F0050095B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notes://mail.trensurb.com.br/0325753600597F4E/370D598B688854FC83257D0F005DAB86/CEE0787973EB75FE0325890F00504303" TargetMode="External"/><Relationship Id="rId13" Type="http://schemas.openxmlformats.org/officeDocument/2006/relationships/hyperlink" Target="notes://mail.trensurb.com.br/0325753600597F4E/370D598B688854FC83257D0F005DAB86/81651C5E4B414DCB0325890F004FDE14" TargetMode="External"/><Relationship Id="rId18" Type="http://schemas.openxmlformats.org/officeDocument/2006/relationships/hyperlink" Target="notes://mail.trensurb.com.br/0325753600597F4E/370D598B688854FC83257D0F005DAB86/7BB26CF21E35E1AC0325890F004FF67E" TargetMode="External"/><Relationship Id="rId3" Type="http://schemas.openxmlformats.org/officeDocument/2006/relationships/hyperlink" Target="notes://mail.trensurb.com.br/0325753600597F4E/370D598B688854FC83257D0F005DAB86/4A0923AFBFEEDB270325890F004FCF04" TargetMode="External"/><Relationship Id="rId21" Type="http://schemas.openxmlformats.org/officeDocument/2006/relationships/hyperlink" Target="notes://mail.trensurb.com.br/0325753600597F4E/370D598B688854FC83257D0F005DAB86/66FF3C673AB06E500325890F00503544" TargetMode="External"/><Relationship Id="rId7" Type="http://schemas.openxmlformats.org/officeDocument/2006/relationships/hyperlink" Target="notes://mail.trensurb.com.br/0325753600597F4E/370D598B688854FC83257D0F005DAB86/FC1E4B489BA31F120325890F004FE86B" TargetMode="External"/><Relationship Id="rId12" Type="http://schemas.openxmlformats.org/officeDocument/2006/relationships/hyperlink" Target="notes://mail.trensurb.com.br/0325753600597F4E/370D598B688854FC83257D0F005DAB86/8C678E6D9778C2670325890F004FD680" TargetMode="External"/><Relationship Id="rId17" Type="http://schemas.openxmlformats.org/officeDocument/2006/relationships/hyperlink" Target="notes://mail.trensurb.com.br/0325753600597F4E/370D598B688854FC83257D0F005DAB86/64E59B335E206B8B0325890F004FF191" TargetMode="External"/><Relationship Id="rId2" Type="http://schemas.openxmlformats.org/officeDocument/2006/relationships/image" Target="../media/image1.png"/><Relationship Id="rId16" Type="http://schemas.openxmlformats.org/officeDocument/2006/relationships/hyperlink" Target="notes://mail.trensurb.com.br/0325753600597F4E/370D598B688854FC83257D0F005DAB86/EFCCFB3D26F300DC0325890F004FE03A" TargetMode="External"/><Relationship Id="rId20" Type="http://schemas.openxmlformats.org/officeDocument/2006/relationships/hyperlink" Target="notes://mail.trensurb.com.br/0325753600597F4E/370D598B688854FC83257D0F005DAB86/A02CB53ED2EFD15D0325890F00500941" TargetMode="External"/><Relationship Id="rId1" Type="http://schemas.openxmlformats.org/officeDocument/2006/relationships/hyperlink" Target="notes://mail.trensurb.com.br/0325753600597F4E/370D598B688854FC83257D0F005DAB86/FCC42F847FBF11A90325890F004FCEA5" TargetMode="External"/><Relationship Id="rId6" Type="http://schemas.openxmlformats.org/officeDocument/2006/relationships/hyperlink" Target="notes://mail.trensurb.com.br/0325753600597F4E/370D598B688854FC83257D0F005DAB86/EF970BA770C3EC980325890F004FE78F" TargetMode="External"/><Relationship Id="rId11" Type="http://schemas.openxmlformats.org/officeDocument/2006/relationships/hyperlink" Target="notes://mail.trensurb.com.br/0325753600597F4E/370D598B688854FC83257D0F005DAB86/9F1BB6F33C7548580325890F004FF81B" TargetMode="External"/><Relationship Id="rId5" Type="http://schemas.openxmlformats.org/officeDocument/2006/relationships/hyperlink" Target="notes://mail.trensurb.com.br/0325753600597F4E/370D598B688854FC83257D0F005DAB86/5991BFB9FF6C6ADB0325890F004FE392" TargetMode="External"/><Relationship Id="rId15" Type="http://schemas.openxmlformats.org/officeDocument/2006/relationships/hyperlink" Target="notes://mail.trensurb.com.br/0325753600597F4E/370D598B688854FC83257D0F005DAB86/938D7C4FED31D72F0325890F004FCC19" TargetMode="External"/><Relationship Id="rId10" Type="http://schemas.openxmlformats.org/officeDocument/2006/relationships/hyperlink" Target="notes://mail.trensurb.com.br/0325753600597F4E/370D598B688854FC83257D0F005DAB86/B5EEA8527341C7C10325890F004FF819" TargetMode="External"/><Relationship Id="rId19" Type="http://schemas.openxmlformats.org/officeDocument/2006/relationships/hyperlink" Target="notes://mail.trensurb.com.br/0325753600597F4E/370D598B688854FC83257D0F005DAB86/EC651A4E14630AFF0325890F004FF95B" TargetMode="External"/><Relationship Id="rId4" Type="http://schemas.openxmlformats.org/officeDocument/2006/relationships/hyperlink" Target="notes://mail.trensurb.com.br/0325753600597F4E/370D598B688854FC83257D0F005DAB86/BAAE9FCD2C8E4AD50325890F004FD982" TargetMode="External"/><Relationship Id="rId9" Type="http://schemas.openxmlformats.org/officeDocument/2006/relationships/hyperlink" Target="notes://mail.trensurb.com.br/0325753600597F4E/370D598B688854FC83257D0F005DAB86/5BF35088347E0BDE0325890F004FF248" TargetMode="External"/><Relationship Id="rId14" Type="http://schemas.openxmlformats.org/officeDocument/2006/relationships/hyperlink" Target="notes://mail.trensurb.com.br/0325753600597F4E/370D598B688854FC83257D0F005DAB86/07EDE23EC7B4BAE90325890F004FE317" TargetMode="External"/><Relationship Id="rId22" Type="http://schemas.openxmlformats.org/officeDocument/2006/relationships/hyperlink" Target="notes://mail.trensurb.com.br/0325753600597F4E/370D598B688854FC83257D0F005DAB86/5319889001F694330325890F00503C50" TargetMode="External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hyperlink" Target="notes://mail.trensurb.com.br/0325753600597F4E/370D598B688854FC83257D0F005DAB86/548A2CC659098AE80325890F004FEB94" TargetMode="External"/><Relationship Id="rId18" Type="http://schemas.openxmlformats.org/officeDocument/2006/relationships/hyperlink" Target="notes://mail.trensurb.com.br/0325753600597F4E/370D598B688854FC83257D0F005DAB86/2299AB637DB99B120325890F004FFE7F" TargetMode="External"/><Relationship Id="rId26" Type="http://schemas.openxmlformats.org/officeDocument/2006/relationships/hyperlink" Target="notes://mail.trensurb.com.br/0325753600597F4E/370D598B688854FC83257D0F005DAB86/AD77C9873CA15F410325890F0050180A" TargetMode="External"/><Relationship Id="rId39" Type="http://schemas.openxmlformats.org/officeDocument/2006/relationships/hyperlink" Target="notes://mail.trensurb.com.br/0325753600597F4E/370D598B688854FC83257D0F005DAB86/21D19D41C67256C00325890F004FFD88" TargetMode="External"/><Relationship Id="rId21" Type="http://schemas.openxmlformats.org/officeDocument/2006/relationships/hyperlink" Target="notes://mail.trensurb.com.br/0325753600597F4E/370D598B688854FC83257D0F005DAB86/2A19F5AA402852FB0325890F005017DE" TargetMode="External"/><Relationship Id="rId34" Type="http://schemas.openxmlformats.org/officeDocument/2006/relationships/hyperlink" Target="notes://mail.trensurb.com.br/0325753600597F4E/370D598B688854FC83257D0F005DAB86/F6B5D4BBFC36CDFA0325890F004FE68C" TargetMode="External"/><Relationship Id="rId42" Type="http://schemas.openxmlformats.org/officeDocument/2006/relationships/hyperlink" Target="notes://mail.trensurb.com.br/0325753600597F4E/370D598B688854FC83257D0F005DAB86/98AE9196C5D6D80D0325890F00500942" TargetMode="External"/><Relationship Id="rId7" Type="http://schemas.openxmlformats.org/officeDocument/2006/relationships/hyperlink" Target="notes://mail.trensurb.com.br/0325753600597F4E/370D598B688854FC83257D0F005DAB86/8C36FC9FDF2884880325890F004FE3BF" TargetMode="External"/><Relationship Id="rId2" Type="http://schemas.openxmlformats.org/officeDocument/2006/relationships/image" Target="../media/image1.png"/><Relationship Id="rId16" Type="http://schemas.openxmlformats.org/officeDocument/2006/relationships/hyperlink" Target="notes://mail.trensurb.com.br/0325753600597F4E/370D598B688854FC83257D0F005DAB86/8F507F15446F11F00325890F004FF7E3" TargetMode="External"/><Relationship Id="rId20" Type="http://schemas.openxmlformats.org/officeDocument/2006/relationships/hyperlink" Target="notes://mail.trensurb.com.br/0325753600597F4E/370D598B688854FC83257D0F005DAB86/D6410676C58684970325890F004FCB58" TargetMode="External"/><Relationship Id="rId29" Type="http://schemas.openxmlformats.org/officeDocument/2006/relationships/hyperlink" Target="notes://mail.trensurb.com.br/0325753600597F4E/370D598B688854FC83257D0F005DAB86/739600953309E4310325890F0050180F" TargetMode="External"/><Relationship Id="rId41" Type="http://schemas.openxmlformats.org/officeDocument/2006/relationships/hyperlink" Target="notes://mail.trensurb.com.br/0325753600597F4E/370D598B688854FC83257D0F005DAB86/F1EE00D1948EC39D0325890F004FE683" TargetMode="External"/><Relationship Id="rId1" Type="http://schemas.openxmlformats.org/officeDocument/2006/relationships/hyperlink" Target="notes://mail.trensurb.com.br/0325753600597F4E/370D598B688854FC83257D0F005DAB86/0760529CC6E186460325890F004FCEDA" TargetMode="External"/><Relationship Id="rId6" Type="http://schemas.openxmlformats.org/officeDocument/2006/relationships/hyperlink" Target="notes://mail.trensurb.com.br/0325753600597F4E/370D598B688854FC83257D0F005DAB86/FE94FE673DC0D77A0325890F004FE3BD" TargetMode="External"/><Relationship Id="rId11" Type="http://schemas.openxmlformats.org/officeDocument/2006/relationships/hyperlink" Target="notes://mail.trensurb.com.br/0325753600597F4E/370D598B688854FC83257D0F005DAB86/757F3BE24B13B6490325890F004FE7C0" TargetMode="External"/><Relationship Id="rId24" Type="http://schemas.openxmlformats.org/officeDocument/2006/relationships/hyperlink" Target="notes://mail.trensurb.com.br/0325753600597F4E/370D598B688854FC83257D0F005DAB86/5395C327A7B9C2B90325890F004FFCDD" TargetMode="External"/><Relationship Id="rId32" Type="http://schemas.openxmlformats.org/officeDocument/2006/relationships/hyperlink" Target="notes://mail.trensurb.com.br/0325753600597F4E/370D598B688854FC83257D0F005DAB86/A652FB30FEDEBD9A0325890F004FDC62" TargetMode="External"/><Relationship Id="rId37" Type="http://schemas.openxmlformats.org/officeDocument/2006/relationships/hyperlink" Target="notes://mail.trensurb.com.br/0325753600597F4E/370D598B688854FC83257D0F005DAB86/E997A62BD93EB3160325890F004FF025" TargetMode="External"/><Relationship Id="rId40" Type="http://schemas.openxmlformats.org/officeDocument/2006/relationships/hyperlink" Target="notes://mail.trensurb.com.br/0325753600597F4E/370D598B688854FC83257D0F005DAB86/4B6E1F12AE408E150325890F00500FD7" TargetMode="External"/><Relationship Id="rId5" Type="http://schemas.openxmlformats.org/officeDocument/2006/relationships/hyperlink" Target="notes://mail.trensurb.com.br/0325753600597F4E/370D598B688854FC83257D0F005DAB86/983FEF21611C4DCE0325890F004FE2E2" TargetMode="External"/><Relationship Id="rId15" Type="http://schemas.openxmlformats.org/officeDocument/2006/relationships/hyperlink" Target="notes://mail.trensurb.com.br/0325753600597F4E/370D598B688854FC83257D0F005DAB86/A4640035D4A14B420325890F004FF2D8" TargetMode="External"/><Relationship Id="rId23" Type="http://schemas.openxmlformats.org/officeDocument/2006/relationships/hyperlink" Target="notes://mail.trensurb.com.br/0325753600597F4E/370D598B688854FC83257D0F005DAB86/DD0D380962C5CEE60325890F004FFCDB" TargetMode="External"/><Relationship Id="rId28" Type="http://schemas.openxmlformats.org/officeDocument/2006/relationships/hyperlink" Target="notes://mail.trensurb.com.br/0325753600597F4E/370D598B688854FC83257D0F005DAB86/E393616C7F58F8670325890F0050180D" TargetMode="External"/><Relationship Id="rId36" Type="http://schemas.openxmlformats.org/officeDocument/2006/relationships/hyperlink" Target="notes://mail.trensurb.com.br/0325753600597F4E/370D598B688854FC83257D0F005DAB86/5F669CA76FE35E2C0325890F004FF019" TargetMode="External"/><Relationship Id="rId10" Type="http://schemas.openxmlformats.org/officeDocument/2006/relationships/hyperlink" Target="notes://mail.trensurb.com.br/0325753600597F4E/370D598B688854FC83257D0F005DAB86/DABD8E7C4266EFC60325890F004FE781" TargetMode="External"/><Relationship Id="rId19" Type="http://schemas.openxmlformats.org/officeDocument/2006/relationships/hyperlink" Target="notes://mail.trensurb.com.br/0325753600597F4E/370D598B688854FC83257D0F005DAB86/C17D6AF083358C670325890F004FF272" TargetMode="External"/><Relationship Id="rId31" Type="http://schemas.openxmlformats.org/officeDocument/2006/relationships/hyperlink" Target="notes://mail.trensurb.com.br/0325753600597F4E/370D598B688854FC83257D0F005DAB86/382C2EE213D122D20325890F005042A9" TargetMode="External"/><Relationship Id="rId4" Type="http://schemas.openxmlformats.org/officeDocument/2006/relationships/hyperlink" Target="notes://mail.trensurb.com.br/0325753600597F4E/370D598B688854FC83257D0F005DAB86/B3602776627B6E170325890F004FDE57" TargetMode="External"/><Relationship Id="rId9" Type="http://schemas.openxmlformats.org/officeDocument/2006/relationships/hyperlink" Target="notes://mail.trensurb.com.br/0325753600597F4E/370D598B688854FC83257D0F005DAB86/A4E29F0C0937E3930325890F004FE609" TargetMode="External"/><Relationship Id="rId14" Type="http://schemas.openxmlformats.org/officeDocument/2006/relationships/hyperlink" Target="notes://mail.trensurb.com.br/0325753600597F4E/370D598B688854FC83257D0F005DAB86/2AF9A2E158D1F0580325890F004FF29E" TargetMode="External"/><Relationship Id="rId22" Type="http://schemas.openxmlformats.org/officeDocument/2006/relationships/hyperlink" Target="notes://mail.trensurb.com.br/0325753600597F4E/370D598B688854FC83257D0F005DAB86/DE54926AA78AF5470325890F005017DF" TargetMode="External"/><Relationship Id="rId27" Type="http://schemas.openxmlformats.org/officeDocument/2006/relationships/hyperlink" Target="notes://mail.trensurb.com.br/0325753600597F4E/370D598B688854FC83257D0F005DAB86/D7A7CD1ADFFE31EF0325890F0050180C" TargetMode="External"/><Relationship Id="rId30" Type="http://schemas.openxmlformats.org/officeDocument/2006/relationships/hyperlink" Target="notes://mail.trensurb.com.br/0325753600597F4E/370D598B688854FC83257D0F005DAB86/CFE2D9A473CD65540325890F00503C32" TargetMode="External"/><Relationship Id="rId35" Type="http://schemas.openxmlformats.org/officeDocument/2006/relationships/hyperlink" Target="notes://mail.trensurb.com.br/0325753600597F4E/370D598B688854FC83257D0F005DAB86/0EA9F5287FADC3C60325890F004FEA18" TargetMode="External"/><Relationship Id="rId8" Type="http://schemas.openxmlformats.org/officeDocument/2006/relationships/hyperlink" Target="notes://mail.trensurb.com.br/0325753600597F4E/370D598B688854FC83257D0F005DAB86/49321EB21583D3D30325890F004FE4E0" TargetMode="External"/><Relationship Id="rId3" Type="http://schemas.openxmlformats.org/officeDocument/2006/relationships/hyperlink" Target="notes://mail.trensurb.com.br/0325753600597F4E/370D598B688854FC83257D0F005DAB86/87CBE4B370689AF50325890F004FCEE5" TargetMode="External"/><Relationship Id="rId12" Type="http://schemas.openxmlformats.org/officeDocument/2006/relationships/hyperlink" Target="notes://mail.trensurb.com.br/0325753600597F4E/370D598B688854FC83257D0F005DAB86/4F93E491C451079A0325890F004FE7DC" TargetMode="External"/><Relationship Id="rId17" Type="http://schemas.openxmlformats.org/officeDocument/2006/relationships/hyperlink" Target="notes://mail.trensurb.com.br/0325753600597F4E/370D598B688854FC83257D0F005DAB86/035678A24E0CCFBB0325890F004FFDC8" TargetMode="External"/><Relationship Id="rId25" Type="http://schemas.openxmlformats.org/officeDocument/2006/relationships/hyperlink" Target="notes://mail.trensurb.com.br/0325753600597F4E/370D598B688854FC83257D0F005DAB86/09629D8323734ACB0325890F0050369A" TargetMode="External"/><Relationship Id="rId33" Type="http://schemas.openxmlformats.org/officeDocument/2006/relationships/hyperlink" Target="notes://mail.trensurb.com.br/0325753600597F4E/370D598B688854FC83257D0F005DAB86/04F9001C687F8EEA0325890F004FDC63" TargetMode="External"/><Relationship Id="rId38" Type="http://schemas.openxmlformats.org/officeDocument/2006/relationships/hyperlink" Target="notes://mail.trensurb.com.br/0325753600597F4E/370D598B688854FC83257D0F005DAB86/9499B269B455437B0325890F004FF417" TargetMode="Externa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notes://mail.trensurb.com.br/0325753600597F4E/370D598B688854FC83257D0F005DAB86/D593D7906BD7EE2D0325890F005005D2" TargetMode="External"/><Relationship Id="rId13" Type="http://schemas.openxmlformats.org/officeDocument/2006/relationships/hyperlink" Target="notes://mail.trensurb.com.br/0325753600597F4E/370D598B688854FC83257D0F005DAB86/820D16E3C5F429D30325890F004FE3DB" TargetMode="External"/><Relationship Id="rId18" Type="http://schemas.openxmlformats.org/officeDocument/2006/relationships/hyperlink" Target="notes://mail.trensurb.com.br/0325753600597F4E/370D598B688854FC83257D0F005DAB86/410970BC6084F0980325890F004FFD37" TargetMode="External"/><Relationship Id="rId3" Type="http://schemas.openxmlformats.org/officeDocument/2006/relationships/hyperlink" Target="notes://mail.trensurb.com.br/0325753600597F4E/370D598B688854FC83257D0F005DAB86/B950E1F7B74C2F810325890F004FF2EB" TargetMode="External"/><Relationship Id="rId21" Type="http://schemas.openxmlformats.org/officeDocument/2006/relationships/hyperlink" Target="notes://mail.trensurb.com.br/0325753600597F4E/370D598B688854FC83257D0F005DAB86/358783A9DA1725AA0325890F00500B2A" TargetMode="External"/><Relationship Id="rId7" Type="http://schemas.openxmlformats.org/officeDocument/2006/relationships/hyperlink" Target="notes://mail.trensurb.com.br/0325753600597F4E/370D598B688854FC83257D0F005DAB86/F7341D51F77A445E0325890F005005D1" TargetMode="External"/><Relationship Id="rId12" Type="http://schemas.openxmlformats.org/officeDocument/2006/relationships/hyperlink" Target="notes://mail.trensurb.com.br/0325753600597F4E/370D598B688854FC83257D0F005DAB86/8B0CA08B74422AC00325890F004FD1E1" TargetMode="External"/><Relationship Id="rId17" Type="http://schemas.openxmlformats.org/officeDocument/2006/relationships/hyperlink" Target="notes://mail.trensurb.com.br/0325753600597F4E/370D598B688854FC83257D0F005DAB86/C28B65B570711C0A0325890F004FF51F" TargetMode="External"/><Relationship Id="rId25" Type="http://schemas.openxmlformats.org/officeDocument/2006/relationships/hyperlink" Target="notes://mail.trensurb.com.br/0325753600597F4E/370D598B688854FC83257D0F005DAB86/968D4688EA1022270325890F004FF193" TargetMode="External"/><Relationship Id="rId2" Type="http://schemas.openxmlformats.org/officeDocument/2006/relationships/image" Target="../media/image1.png"/><Relationship Id="rId16" Type="http://schemas.openxmlformats.org/officeDocument/2006/relationships/hyperlink" Target="notes://mail.trensurb.com.br/0325753600597F4E/370D598B688854FC83257D0F005DAB86/FDC8893932F56AF60325890F004FECB5" TargetMode="External"/><Relationship Id="rId20" Type="http://schemas.openxmlformats.org/officeDocument/2006/relationships/hyperlink" Target="notes://mail.trensurb.com.br/0325753600597F4E/370D598B688854FC83257D0F005DAB86/ED15E1077C2E11D40325890F004FE3DD" TargetMode="External"/><Relationship Id="rId1" Type="http://schemas.openxmlformats.org/officeDocument/2006/relationships/hyperlink" Target="notes://mail.trensurb.com.br/0325753600597F4E/370D598B688854FC83257D0F005DAB86/8C9EC2AF7E9F36940325890F004FE7E3" TargetMode="External"/><Relationship Id="rId6" Type="http://schemas.openxmlformats.org/officeDocument/2006/relationships/hyperlink" Target="notes://mail.trensurb.com.br/0325753600597F4E/370D598B688854FC83257D0F005DAB86/0FAEBC06EB1A24A70325890F005005BC" TargetMode="External"/><Relationship Id="rId11" Type="http://schemas.openxmlformats.org/officeDocument/2006/relationships/hyperlink" Target="notes://mail.trensurb.com.br/0325753600597F4E/370D598B688854FC83257D0F005DAB86/330D73FB8B2B4B0D0325890F00500361" TargetMode="External"/><Relationship Id="rId24" Type="http://schemas.openxmlformats.org/officeDocument/2006/relationships/hyperlink" Target="notes://mail.trensurb.com.br/0325753600597F4E/370D598B688854FC83257D0F005DAB86/B3E17D0F2001FA9E0325890F00503C33" TargetMode="External"/><Relationship Id="rId5" Type="http://schemas.openxmlformats.org/officeDocument/2006/relationships/hyperlink" Target="notes://mail.trensurb.com.br/0325753600597F4E/370D598B688854FC83257D0F005DAB86/986BF5FBE83570840325890F005005BB" TargetMode="External"/><Relationship Id="rId15" Type="http://schemas.openxmlformats.org/officeDocument/2006/relationships/hyperlink" Target="notes://mail.trensurb.com.br/0325753600597F4E/370D598B688854FC83257D0F005DAB86/C270684F8242338F0325890F004FE7A5" TargetMode="External"/><Relationship Id="rId23" Type="http://schemas.openxmlformats.org/officeDocument/2006/relationships/hyperlink" Target="notes://mail.trensurb.com.br/0325753600597F4E/370D598B688854FC83257D0F005DAB86/84EFB9EC7784A8E40325890F005008D3" TargetMode="External"/><Relationship Id="rId10" Type="http://schemas.openxmlformats.org/officeDocument/2006/relationships/hyperlink" Target="notes://mail.trensurb.com.br/0325753600597F4E/370D598B688854FC83257D0F005DAB86/8A96B5388C9CBC620325890F005005D7" TargetMode="External"/><Relationship Id="rId19" Type="http://schemas.openxmlformats.org/officeDocument/2006/relationships/hyperlink" Target="notes://mail.trensurb.com.br/0325753600597F4E/370D598B688854FC83257D0F005DAB86/F456FA08F5607DF10325890F00500468" TargetMode="External"/><Relationship Id="rId4" Type="http://schemas.openxmlformats.org/officeDocument/2006/relationships/hyperlink" Target="notes://mail.trensurb.com.br/0325753600597F4E/370D598B688854FC83257D0F005DAB86/0DBE1F783C2131CC0325890F004FFDD5" TargetMode="External"/><Relationship Id="rId9" Type="http://schemas.openxmlformats.org/officeDocument/2006/relationships/hyperlink" Target="notes://mail.trensurb.com.br/0325753600597F4E/370D598B688854FC83257D0F005DAB86/B6747D31C4891BAD0325890F005005D5" TargetMode="External"/><Relationship Id="rId14" Type="http://schemas.openxmlformats.org/officeDocument/2006/relationships/hyperlink" Target="notes://mail.trensurb.com.br/0325753600597F4E/370D598B688854FC83257D0F005DAB86/C155D7A348939E470325890F004FE50F" TargetMode="External"/><Relationship Id="rId22" Type="http://schemas.openxmlformats.org/officeDocument/2006/relationships/hyperlink" Target="notes://mail.trensurb.com.br/0325753600597F4E/370D598B688854FC83257D0F005DAB86/885DC3175F0962F40325890F00500813" TargetMode="Externa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notes://mail.trensurb.com.br/0325753600597F4E/370D598B688854FC83257D0F005DAB86/843443FA02EB87050325890F00500A4E" TargetMode="External"/><Relationship Id="rId13" Type="http://schemas.openxmlformats.org/officeDocument/2006/relationships/hyperlink" Target="notes://mail.trensurb.com.br/0325753600597F4E/370D598B688854FC83257D0F005DAB86/BC31A7BAF8F51AF50325890F004FEFDF" TargetMode="External"/><Relationship Id="rId18" Type="http://schemas.openxmlformats.org/officeDocument/2006/relationships/hyperlink" Target="notes://mail.trensurb.com.br/0325753600597F4E/370D598B688854FC83257D0F005DAB86/7773F870EFBE41C20325890F00500B72" TargetMode="External"/><Relationship Id="rId26" Type="http://schemas.openxmlformats.org/officeDocument/2006/relationships/hyperlink" Target="notes://mail.trensurb.com.br/0325753600597F4E/370D598B688854FC83257D0F005DAB86/3BD76195E154A0FB0325890F0050054D" TargetMode="External"/><Relationship Id="rId3" Type="http://schemas.openxmlformats.org/officeDocument/2006/relationships/hyperlink" Target="notes://mail.trensurb.com.br/0325753600597F4E/370D598B688854FC83257D0F005DAB86/5EDE8A6F91F6F7610325890F004FFDE5" TargetMode="External"/><Relationship Id="rId21" Type="http://schemas.openxmlformats.org/officeDocument/2006/relationships/hyperlink" Target="notes://mail.trensurb.com.br/0325753600597F4E/370D598B688854FC83257D0F005DAB86/CC0256F187599BF80325890F00500364" TargetMode="External"/><Relationship Id="rId7" Type="http://schemas.openxmlformats.org/officeDocument/2006/relationships/hyperlink" Target="notes://mail.trensurb.com.br/0325753600597F4E/370D598B688854FC83257D0F005DAB86/24A9125778B32FAB0325890F005006FF" TargetMode="External"/><Relationship Id="rId12" Type="http://schemas.openxmlformats.org/officeDocument/2006/relationships/hyperlink" Target="notes://mail.trensurb.com.br/0325753600597F4E/370D598B688854FC83257D0F005DAB86/D224EEA881A6ECE00325890F004FF2C2" TargetMode="External"/><Relationship Id="rId17" Type="http://schemas.openxmlformats.org/officeDocument/2006/relationships/hyperlink" Target="notes://mail.trensurb.com.br/0325753600597F4E/370D598B688854FC83257D0F005DAB86/5854F7D7C35FA91D0325890F00500B6A" TargetMode="External"/><Relationship Id="rId25" Type="http://schemas.openxmlformats.org/officeDocument/2006/relationships/hyperlink" Target="notes://mail.trensurb.com.br/0325753600597F4E/370D598B688854FC83257D0F005DAB86/F69A5BD561250EC70325890F004FE03C" TargetMode="External"/><Relationship Id="rId2" Type="http://schemas.openxmlformats.org/officeDocument/2006/relationships/image" Target="../media/image1.png"/><Relationship Id="rId16" Type="http://schemas.openxmlformats.org/officeDocument/2006/relationships/hyperlink" Target="notes://mail.trensurb.com.br/0325753600597F4E/370D598B688854FC83257D0F005DAB86/ABFE7213D578CE350325890F00500B63" TargetMode="External"/><Relationship Id="rId20" Type="http://schemas.openxmlformats.org/officeDocument/2006/relationships/hyperlink" Target="notes://mail.trensurb.com.br/0325753600597F4E/370D598B688854FC83257D0F005DAB86/5EF41E369CCB7FC10325890F00500F68" TargetMode="External"/><Relationship Id="rId29" Type="http://schemas.openxmlformats.org/officeDocument/2006/relationships/hyperlink" Target="notes://mail.trensurb.com.br/0325753600597F4E/370D598B688854FC83257D0F005DAB86/097E567AD62D25C10325890F005023D7" TargetMode="External"/><Relationship Id="rId1" Type="http://schemas.openxmlformats.org/officeDocument/2006/relationships/hyperlink" Target="notes://mail.trensurb.com.br/0325753600597F4E/370D598B688854FC83257D0F005DAB86/7034BDABCFF27D9D0325890F004FF4B3" TargetMode="External"/><Relationship Id="rId6" Type="http://schemas.openxmlformats.org/officeDocument/2006/relationships/hyperlink" Target="notes://mail.trensurb.com.br/0325753600597F4E/370D598B688854FC83257D0F005DAB86/58C76D074962A5520325890F005005AB" TargetMode="External"/><Relationship Id="rId11" Type="http://schemas.openxmlformats.org/officeDocument/2006/relationships/hyperlink" Target="notes://mail.trensurb.com.br/0325753600597F4E/370D598B688854FC83257D0F005DAB86/509A9A3FBC9D53A80325890F004FF2C1" TargetMode="External"/><Relationship Id="rId24" Type="http://schemas.openxmlformats.org/officeDocument/2006/relationships/hyperlink" Target="notes://mail.trensurb.com.br/0325753600597F4E/370D598B688854FC83257D0F005DAB86/A0AF47D943F794170325890F00503276" TargetMode="External"/><Relationship Id="rId5" Type="http://schemas.openxmlformats.org/officeDocument/2006/relationships/hyperlink" Target="notes://mail.trensurb.com.br/0325753600597F4E/370D598B688854FC83257D0F005DAB86/0207ABEE2697C8550325890F00500308" TargetMode="External"/><Relationship Id="rId15" Type="http://schemas.openxmlformats.org/officeDocument/2006/relationships/hyperlink" Target="notes://mail.trensurb.com.br/0325753600597F4E/370D598B688854FC83257D0F005DAB86/819D89BCB550E67E0325890F0050059C" TargetMode="External"/><Relationship Id="rId23" Type="http://schemas.openxmlformats.org/officeDocument/2006/relationships/hyperlink" Target="notes://mail.trensurb.com.br/0325753600597F4E/370D598B688854FC83257D0F005DAB86/AECE0526726F64840325890F005026B2" TargetMode="External"/><Relationship Id="rId28" Type="http://schemas.openxmlformats.org/officeDocument/2006/relationships/hyperlink" Target="notes://mail.trensurb.com.br/0325753600597F4E/370D598B688854FC83257D0F005DAB86/8930C11320E6D9BD0325890F0050095C" TargetMode="External"/><Relationship Id="rId10" Type="http://schemas.openxmlformats.org/officeDocument/2006/relationships/hyperlink" Target="notes://mail.trensurb.com.br/0325753600597F4E/370D598B688854FC83257D0F005DAB86/66642286F5EB35C80325890F004FCEC1" TargetMode="External"/><Relationship Id="rId19" Type="http://schemas.openxmlformats.org/officeDocument/2006/relationships/hyperlink" Target="notes://mail.trensurb.com.br/0325753600597F4E/370D598B688854FC83257D0F005DAB86/3F7A2DF6C1DF3C5B0325890F00500C1C" TargetMode="External"/><Relationship Id="rId4" Type="http://schemas.openxmlformats.org/officeDocument/2006/relationships/hyperlink" Target="notes://mail.trensurb.com.br/0325753600597F4E/370D598B688854FC83257D0F005DAB86/9B41778C832AE00F0325890F004FFE66" TargetMode="External"/><Relationship Id="rId9" Type="http://schemas.openxmlformats.org/officeDocument/2006/relationships/hyperlink" Target="notes://mail.trensurb.com.br/0325753600597F4E/370D598B688854FC83257D0F005DAB86/C730D27D9F517ADD0325890F00500B44" TargetMode="External"/><Relationship Id="rId14" Type="http://schemas.openxmlformats.org/officeDocument/2006/relationships/hyperlink" Target="notes://mail.trensurb.com.br/0325753600597F4E/370D598B688854FC83257D0F005DAB86/4B14B519B9E218BA0325890F00504080" TargetMode="External"/><Relationship Id="rId22" Type="http://schemas.openxmlformats.org/officeDocument/2006/relationships/hyperlink" Target="notes://mail.trensurb.com.br/0325753600597F4E/370D598B688854FC83257D0F005DAB86/FCE896947C9B90790325890F0050037D" TargetMode="External"/><Relationship Id="rId27" Type="http://schemas.openxmlformats.org/officeDocument/2006/relationships/hyperlink" Target="notes://mail.trensurb.com.br/0325753600597F4E/370D598B688854FC83257D0F005DAB86/55BBC94E3DBA2D090325890F00500944" TargetMode="Externa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notes://mail.trensurb.com.br/0325753600597F4E/370D598B688854FC83257D0F005DAB86/24381A7BCBF788E90325890F0050283E" TargetMode="External"/><Relationship Id="rId13" Type="http://schemas.openxmlformats.org/officeDocument/2006/relationships/hyperlink" Target="notes://mail.trensurb.com.br/0325753600597F4E/370D598B688854FC83257D0F005DAB86/37D365304FB43BE10325890F00503C54" TargetMode="External"/><Relationship Id="rId3" Type="http://schemas.openxmlformats.org/officeDocument/2006/relationships/hyperlink" Target="notes://mail.trensurb.com.br/0325753600597F4E/370D598B688854FC83257D0F005DAB86/001E5612FC90E8790325890F004FFE0D" TargetMode="External"/><Relationship Id="rId7" Type="http://schemas.openxmlformats.org/officeDocument/2006/relationships/hyperlink" Target="notes://mail.trensurb.com.br/0325753600597F4E/370D598B688854FC83257D0F005DAB86/2B9EA647F0A2E3B50325890F004FEED9" TargetMode="External"/><Relationship Id="rId12" Type="http://schemas.openxmlformats.org/officeDocument/2006/relationships/hyperlink" Target="notes://mail.trensurb.com.br/0325753600597F4E/370D598B688854FC83257D0F005DAB86/DBA3E53C184720240325890F00500FDA" TargetMode="External"/><Relationship Id="rId2" Type="http://schemas.openxmlformats.org/officeDocument/2006/relationships/image" Target="../media/image1.png"/><Relationship Id="rId1" Type="http://schemas.openxmlformats.org/officeDocument/2006/relationships/hyperlink" Target="notes://mail.trensurb.com.br/0325753600597F4E/370D598B688854FC83257D0F005DAB86/94464D7A6DB1C5C40325890F004FFA74" TargetMode="External"/><Relationship Id="rId6" Type="http://schemas.openxmlformats.org/officeDocument/2006/relationships/hyperlink" Target="notes://mail.trensurb.com.br/0325753600597F4E/370D598B688854FC83257D0F005DAB86/B8BE8BCFEFF6438C0325890F00502CD2" TargetMode="External"/><Relationship Id="rId11" Type="http://schemas.openxmlformats.org/officeDocument/2006/relationships/hyperlink" Target="notes://mail.trensurb.com.br/0325753600597F4E/370D598B688854FC83257D0F005DAB86/479FC873853AFC800325890F004FF195" TargetMode="External"/><Relationship Id="rId5" Type="http://schemas.openxmlformats.org/officeDocument/2006/relationships/hyperlink" Target="notes://mail.trensurb.com.br/0325753600597F4E/370D598B688854FC83257D0F005DAB86/F19949A6BC4B23790325890F00501752" TargetMode="External"/><Relationship Id="rId10" Type="http://schemas.openxmlformats.org/officeDocument/2006/relationships/hyperlink" Target="notes://mail.trensurb.com.br/0325753600597F4E/370D598B688854FC83257D0F005DAB86/CB8350E30EF603140325890F004FCB2E" TargetMode="External"/><Relationship Id="rId4" Type="http://schemas.openxmlformats.org/officeDocument/2006/relationships/hyperlink" Target="notes://mail.trensurb.com.br/0325753600597F4E/370D598B688854FC83257D0F005DAB86/F148D8A3D139A3E80325890F005008F9" TargetMode="External"/><Relationship Id="rId9" Type="http://schemas.openxmlformats.org/officeDocument/2006/relationships/hyperlink" Target="notes://mail.trensurb.com.br/0325753600597F4E/370D598B688854FC83257D0F005DAB86/A699511F5D0DF9850325890F00501CE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133350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9E8790-79F9-5CA0-77A0-557322A31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114300</xdr:colOff>
      <xdr:row>5</xdr:row>
      <xdr:rowOff>133350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15D5FA-D34C-A061-9FF5-CFE212656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7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114300</xdr:colOff>
      <xdr:row>6</xdr:row>
      <xdr:rowOff>133350</xdr:rowOff>
    </xdr:to>
    <xdr:pic>
      <xdr:nvPicPr>
        <xdr:cNvPr id="4" name="Imagem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D4E70C-0280-1AE4-4519-BF8A0FED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114300</xdr:colOff>
      <xdr:row>7</xdr:row>
      <xdr:rowOff>133350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2E6F934-8795-3390-BDE4-7BBA82A3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114300</xdr:colOff>
      <xdr:row>8</xdr:row>
      <xdr:rowOff>133350</xdr:rowOff>
    </xdr:to>
    <xdr:pic>
      <xdr:nvPicPr>
        <xdr:cNvPr id="6" name="Imagem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5A1D7CF-D83C-608B-D81F-C4A9D0DC2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10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114300</xdr:colOff>
      <xdr:row>9</xdr:row>
      <xdr:rowOff>133350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2B0304-8F49-4F54-0BB5-21381353A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133350</xdr:rowOff>
    </xdr:to>
    <xdr:pic>
      <xdr:nvPicPr>
        <xdr:cNvPr id="8" name="Imagem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F95982C-B8C0-669F-3B23-681378345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6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133350</xdr:rowOff>
    </xdr:to>
    <xdr:pic>
      <xdr:nvPicPr>
        <xdr:cNvPr id="9" name="Imagem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1605786-40B5-6BE2-1387-F63063725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9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133350</xdr:rowOff>
    </xdr:to>
    <xdr:pic>
      <xdr:nvPicPr>
        <xdr:cNvPr id="10" name="Imagem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7BD81A8-5B35-1BD5-0D3D-F6C456A1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44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133350</xdr:rowOff>
    </xdr:to>
    <xdr:pic>
      <xdr:nvPicPr>
        <xdr:cNvPr id="11" name="Imagem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8EE3EAA-711D-7AC4-A44B-1776EAAC8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45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133350</xdr:rowOff>
    </xdr:to>
    <xdr:pic>
      <xdr:nvPicPr>
        <xdr:cNvPr id="12" name="Imagem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CDC17D4-E821-1057-F19E-6E95FF556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98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133350</xdr:rowOff>
    </xdr:to>
    <xdr:pic>
      <xdr:nvPicPr>
        <xdr:cNvPr id="13" name="Imagem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B5B07A3-1099-696C-F211-161982318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128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16</xdr:row>
      <xdr:rowOff>133350</xdr:rowOff>
    </xdr:to>
    <xdr:pic>
      <xdr:nvPicPr>
        <xdr:cNvPr id="14" name="Imagem 1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71538F1-323D-9DBF-575F-2316A0B31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13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133350</xdr:rowOff>
    </xdr:to>
    <xdr:pic>
      <xdr:nvPicPr>
        <xdr:cNvPr id="15" name="Imagem 1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3250EC6-597B-E8F8-166E-E557287DE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99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133350</xdr:rowOff>
    </xdr:to>
    <xdr:pic>
      <xdr:nvPicPr>
        <xdr:cNvPr id="16" name="Imagem 1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CF8ED05-19E9-8375-887B-74CED2FED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999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114300</xdr:colOff>
      <xdr:row>19</xdr:row>
      <xdr:rowOff>133350</xdr:rowOff>
    </xdr:to>
    <xdr:pic>
      <xdr:nvPicPr>
        <xdr:cNvPr id="17" name="Imagem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3EA4709A-C9C2-C17C-2254-3568585B3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289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114300</xdr:colOff>
      <xdr:row>20</xdr:row>
      <xdr:rowOff>133350</xdr:rowOff>
    </xdr:to>
    <xdr:pic>
      <xdr:nvPicPr>
        <xdr:cNvPr id="18" name="Imagem 1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6EFCF2E-6AB0-189A-FE1A-2ED7EDD65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296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133350</xdr:rowOff>
    </xdr:to>
    <xdr:pic>
      <xdr:nvPicPr>
        <xdr:cNvPr id="19" name="Imagem 1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20D8701-B2C0-6632-7D7C-AB2363D6A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302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133350</xdr:rowOff>
    </xdr:to>
    <xdr:pic>
      <xdr:nvPicPr>
        <xdr:cNvPr id="20" name="Imagem 1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8A6810F-3C2C-C5AD-79A5-087D5F9AD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309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114300</xdr:colOff>
      <xdr:row>23</xdr:row>
      <xdr:rowOff>133350</xdr:rowOff>
    </xdr:to>
    <xdr:pic>
      <xdr:nvPicPr>
        <xdr:cNvPr id="21" name="Imagem 2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B3E8FB5-3D53-A0A9-A3A8-0F7340190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840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114300</xdr:colOff>
      <xdr:row>24</xdr:row>
      <xdr:rowOff>133350</xdr:rowOff>
    </xdr:to>
    <xdr:pic>
      <xdr:nvPicPr>
        <xdr:cNvPr id="22" name="Imagem 2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C9C543AC-1586-7F6E-884F-3144D82D2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4175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114300</xdr:colOff>
      <xdr:row>25</xdr:row>
      <xdr:rowOff>133350</xdr:rowOff>
    </xdr:to>
    <xdr:pic>
      <xdr:nvPicPr>
        <xdr:cNvPr id="23" name="Imagem 2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3D80DA0F-A99E-5CB1-7234-CE820B5EA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7035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114300</xdr:colOff>
      <xdr:row>26</xdr:row>
      <xdr:rowOff>133350</xdr:rowOff>
    </xdr:to>
    <xdr:pic>
      <xdr:nvPicPr>
        <xdr:cNvPr id="24" name="Imagem 23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B0761BA0-2834-6283-15F6-DA4466B6B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895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</xdr:row>
      <xdr:rowOff>0</xdr:rowOff>
    </xdr:from>
    <xdr:ext cx="114300" cy="133350"/>
    <xdr:pic>
      <xdr:nvPicPr>
        <xdr:cNvPr id="25" name="Imagem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3A512E-FA13-4781-91B2-0AEBB9730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114300" cy="133350"/>
    <xdr:pic>
      <xdr:nvPicPr>
        <xdr:cNvPr id="26" name="Imagem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9F34B2-7D4E-44BC-923C-15E3F73F0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114300" cy="133350"/>
    <xdr:pic>
      <xdr:nvPicPr>
        <xdr:cNvPr id="27" name="Imagem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984B27-BA1B-41D0-A21E-5BA2E3B2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114300" cy="133350"/>
    <xdr:pic>
      <xdr:nvPicPr>
        <xdr:cNvPr id="28" name="Imagem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2C8188-03FD-4183-ABF3-5452CD93A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114300" cy="133350"/>
    <xdr:pic>
      <xdr:nvPicPr>
        <xdr:cNvPr id="29" name="Imagem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B96834-34C6-4452-84B6-5C4419578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114300" cy="133350"/>
    <xdr:pic>
      <xdr:nvPicPr>
        <xdr:cNvPr id="30" name="Imagem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C80E9-4C63-44C6-8371-BBD0390F6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</xdr:row>
      <xdr:rowOff>0</xdr:rowOff>
    </xdr:from>
    <xdr:ext cx="114300" cy="133350"/>
    <xdr:pic>
      <xdr:nvPicPr>
        <xdr:cNvPr id="31" name="Imagem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00CD2B-883F-41D7-9613-25B8C594B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14300" cy="133350"/>
    <xdr:pic>
      <xdr:nvPicPr>
        <xdr:cNvPr id="32" name="Imagem 3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440072F-6E83-47CB-B0E5-B73DBF051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06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</xdr:row>
      <xdr:rowOff>0</xdr:rowOff>
    </xdr:from>
    <xdr:ext cx="114300" cy="133350"/>
    <xdr:pic>
      <xdr:nvPicPr>
        <xdr:cNvPr id="33" name="Imagem 3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B4B693D-76C6-41B2-A4F2-9F27DA146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114300" cy="133350"/>
    <xdr:pic>
      <xdr:nvPicPr>
        <xdr:cNvPr id="34" name="Imagem 3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4817D60-F51E-4B6F-902A-3AFE8BD3C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14300" cy="133350"/>
    <xdr:pic>
      <xdr:nvPicPr>
        <xdr:cNvPr id="35" name="Imagem 3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FBD33C6-DB27-44C2-B954-19A39CAE1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35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114300" cy="133350"/>
    <xdr:pic>
      <xdr:nvPicPr>
        <xdr:cNvPr id="36" name="Imagem 3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0074999-1106-4FD1-8EA3-F4053CCDE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35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</xdr:row>
      <xdr:rowOff>0</xdr:rowOff>
    </xdr:from>
    <xdr:ext cx="114300" cy="133350"/>
    <xdr:pic>
      <xdr:nvPicPr>
        <xdr:cNvPr id="37" name="Imagem 3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3D5B8C1-5E8A-4197-8E1D-414B192B5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35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</xdr:row>
      <xdr:rowOff>0</xdr:rowOff>
    </xdr:from>
    <xdr:ext cx="114300" cy="133350"/>
    <xdr:pic>
      <xdr:nvPicPr>
        <xdr:cNvPr id="38" name="Imagem 37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D9B63260-BEE4-4EB2-B030-B43B896D4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94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114300" cy="133350"/>
    <xdr:pic>
      <xdr:nvPicPr>
        <xdr:cNvPr id="39" name="Imagem 3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C5A7DDD2-04B6-4C89-9970-940AAC4FF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94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26</xdr:row>
      <xdr:rowOff>0</xdr:rowOff>
    </xdr:from>
    <xdr:ext cx="114300" cy="133350"/>
    <xdr:pic>
      <xdr:nvPicPr>
        <xdr:cNvPr id="40" name="Imagem 3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6472C3D2-78F3-46E8-9F6B-AA29D04FE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94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114300</xdr:colOff>
      <xdr:row>3</xdr:row>
      <xdr:rowOff>133350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DBDA22-6A2B-516B-4227-ECBA45759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133350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2EB3C2-D283-D6C6-916C-419F37051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8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114300</xdr:colOff>
      <xdr:row>5</xdr:row>
      <xdr:rowOff>133350</xdr:rowOff>
    </xdr:to>
    <xdr:pic>
      <xdr:nvPicPr>
        <xdr:cNvPr id="4" name="Imagem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4E4746-1842-5FE1-B2B5-A5382F360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114300</xdr:colOff>
      <xdr:row>6</xdr:row>
      <xdr:rowOff>133350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B6BD164-A89F-84EF-AA04-942AD2677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6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114300</xdr:colOff>
      <xdr:row>7</xdr:row>
      <xdr:rowOff>133350</xdr:rowOff>
    </xdr:to>
    <xdr:pic>
      <xdr:nvPicPr>
        <xdr:cNvPr id="6" name="Imagem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62D38AB-FC68-B8D9-FEF9-5A7699462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114300</xdr:colOff>
      <xdr:row>8</xdr:row>
      <xdr:rowOff>133350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57F3F5A-AF3D-F96D-7B17-8E7136E5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114300</xdr:colOff>
      <xdr:row>9</xdr:row>
      <xdr:rowOff>133350</xdr:rowOff>
    </xdr:to>
    <xdr:pic>
      <xdr:nvPicPr>
        <xdr:cNvPr id="8" name="Imagem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50450BF-77FC-B922-2187-248518283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73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133350</xdr:rowOff>
    </xdr:to>
    <xdr:pic>
      <xdr:nvPicPr>
        <xdr:cNvPr id="9" name="Imagem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9C471F4-C34D-4D88-91BB-A46F6F9A1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21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133350</xdr:rowOff>
    </xdr:to>
    <xdr:pic>
      <xdr:nvPicPr>
        <xdr:cNvPr id="10" name="Imagem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0DCE491-6546-ACC7-4952-29A2CFCA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45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</xdr:row>
      <xdr:rowOff>0</xdr:rowOff>
    </xdr:from>
    <xdr:ext cx="114300" cy="133350"/>
    <xdr:pic>
      <xdr:nvPicPr>
        <xdr:cNvPr id="11" name="Imagem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ACC20-DDBB-4FE9-A4B1-D5EB63BCA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14300" cy="133350"/>
    <xdr:pic>
      <xdr:nvPicPr>
        <xdr:cNvPr id="12" name="Imagem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F6FE53-8095-4ED1-AACC-67C1F4389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114300" cy="133350"/>
    <xdr:pic>
      <xdr:nvPicPr>
        <xdr:cNvPr id="13" name="Imagem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6C1703-B8F7-4BCA-8D82-7CB1872C5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114300" cy="133350"/>
    <xdr:pic>
      <xdr:nvPicPr>
        <xdr:cNvPr id="14" name="Imagem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A39F27-F644-4035-AEFD-3787A9B9F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114300" cy="133350"/>
    <xdr:pic>
      <xdr:nvPicPr>
        <xdr:cNvPr id="15" name="Imagem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E02F341-808D-4AC5-BB0F-A16441F52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114300" cy="133350"/>
    <xdr:pic>
      <xdr:nvPicPr>
        <xdr:cNvPr id="16" name="Imagem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1964A54-11F7-4C9E-B3BF-FFD876BB0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114300</xdr:colOff>
      <xdr:row>3</xdr:row>
      <xdr:rowOff>133350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AA36A5-EC9C-FFEA-4748-312E9E41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133350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ABB72F-3A00-6C8C-EAC6-02D279FD8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4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114300</xdr:colOff>
      <xdr:row>5</xdr:row>
      <xdr:rowOff>133350</xdr:rowOff>
    </xdr:to>
    <xdr:pic>
      <xdr:nvPicPr>
        <xdr:cNvPr id="4" name="Imagem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D2A929-7BFD-2004-2816-D6964AE8E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9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114300</xdr:colOff>
      <xdr:row>6</xdr:row>
      <xdr:rowOff>133350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7A049AE-F498-2B98-AE0F-BE2A3D57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06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114300</xdr:colOff>
      <xdr:row>7</xdr:row>
      <xdr:rowOff>133350</xdr:rowOff>
    </xdr:to>
    <xdr:pic>
      <xdr:nvPicPr>
        <xdr:cNvPr id="6" name="Imagem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1450A0-A4CF-E5D4-6BEE-717F5A14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20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114300</xdr:colOff>
      <xdr:row>8</xdr:row>
      <xdr:rowOff>133350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33FE383-65C2-C096-C653-A31CD87B0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8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114300</xdr:colOff>
      <xdr:row>9</xdr:row>
      <xdr:rowOff>133350</xdr:rowOff>
    </xdr:to>
    <xdr:pic>
      <xdr:nvPicPr>
        <xdr:cNvPr id="8" name="Imagem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8D8D535-94C0-BF04-DB7F-2533C5D8E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87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133350</xdr:rowOff>
    </xdr:to>
    <xdr:pic>
      <xdr:nvPicPr>
        <xdr:cNvPr id="9" name="Imagem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B9801D3-5711-24F3-29E5-45E42534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9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133350</xdr:rowOff>
    </xdr:to>
    <xdr:pic>
      <xdr:nvPicPr>
        <xdr:cNvPr id="10" name="Imagem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B73FF2-1B31-5B46-29C7-4B726485A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74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133350</xdr:rowOff>
    </xdr:to>
    <xdr:pic>
      <xdr:nvPicPr>
        <xdr:cNvPr id="11" name="Imagem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AE4AEF3-0B5A-46C3-3BEB-3233BF524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9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133350</xdr:rowOff>
    </xdr:to>
    <xdr:pic>
      <xdr:nvPicPr>
        <xdr:cNvPr id="12" name="Imagem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3CD2AAA-A32F-DA9F-8B0E-62A400064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7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133350</xdr:rowOff>
    </xdr:to>
    <xdr:pic>
      <xdr:nvPicPr>
        <xdr:cNvPr id="13" name="Imagem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FC6099C-656E-DC68-87EF-DE1FCBF35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23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</xdr:row>
      <xdr:rowOff>0</xdr:rowOff>
    </xdr:from>
    <xdr:ext cx="114300" cy="133350"/>
    <xdr:pic>
      <xdr:nvPicPr>
        <xdr:cNvPr id="14" name="Imagem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A3B641-C5A4-449F-8F26-AF995B0AD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14300" cy="133350"/>
    <xdr:pic>
      <xdr:nvPicPr>
        <xdr:cNvPr id="15" name="Imagem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B73136-676D-405F-88D0-58E5B402B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114300" cy="133350"/>
    <xdr:pic>
      <xdr:nvPicPr>
        <xdr:cNvPr id="16" name="Imagem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B3D39C-FB9C-4354-AE40-77811445B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114300" cy="133350"/>
    <xdr:pic>
      <xdr:nvPicPr>
        <xdr:cNvPr id="17" name="Imagem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6F431E-D809-4352-B698-7CE969B91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114300" cy="133350"/>
    <xdr:pic>
      <xdr:nvPicPr>
        <xdr:cNvPr id="18" name="Imagem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BE8CB3-A020-45D1-8351-661148234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</xdr:row>
      <xdr:rowOff>0</xdr:rowOff>
    </xdr:from>
    <xdr:ext cx="114300" cy="133350"/>
    <xdr:pic>
      <xdr:nvPicPr>
        <xdr:cNvPr id="19" name="Imagem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F4B62C9-F1E1-475B-AA73-63E9401C1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8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133350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CB499-7231-ECA5-FA44-AB27AF3B9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4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114300</xdr:colOff>
      <xdr:row>5</xdr:row>
      <xdr:rowOff>133350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DAD608-F640-266C-1A50-358F7E62C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8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114300</xdr:colOff>
      <xdr:row>6</xdr:row>
      <xdr:rowOff>133350</xdr:rowOff>
    </xdr:to>
    <xdr:pic>
      <xdr:nvPicPr>
        <xdr:cNvPr id="4" name="Imagem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991B21-CDC8-E706-6802-11AF4B765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91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114300</xdr:colOff>
      <xdr:row>7</xdr:row>
      <xdr:rowOff>133350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535AB5-4228-0454-C1FE-D7FEEAAF6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114300</xdr:colOff>
      <xdr:row>8</xdr:row>
      <xdr:rowOff>133350</xdr:rowOff>
    </xdr:to>
    <xdr:pic>
      <xdr:nvPicPr>
        <xdr:cNvPr id="6" name="Imagem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1611AA-580F-3516-3703-5531BE0C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114300</xdr:colOff>
      <xdr:row>9</xdr:row>
      <xdr:rowOff>133350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457B70-4475-EF73-FA1C-321E8E582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133350</xdr:rowOff>
    </xdr:to>
    <xdr:pic>
      <xdr:nvPicPr>
        <xdr:cNvPr id="8" name="Imagem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9DB71D9-A6AD-9E3F-F929-A3BFEFF52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07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133350</xdr:rowOff>
    </xdr:to>
    <xdr:pic>
      <xdr:nvPicPr>
        <xdr:cNvPr id="9" name="Imagem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6A76644-CCA1-0A6D-C4B5-20370895A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74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133350</xdr:rowOff>
    </xdr:to>
    <xdr:pic>
      <xdr:nvPicPr>
        <xdr:cNvPr id="10" name="Imagem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A3858BC-2D63-631F-EC4B-BD2FC03AD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9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133350</xdr:rowOff>
    </xdr:to>
    <xdr:pic>
      <xdr:nvPicPr>
        <xdr:cNvPr id="11" name="Imagem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079386C-B762-D057-7861-A14F0AFAB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08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133350</xdr:rowOff>
    </xdr:to>
    <xdr:pic>
      <xdr:nvPicPr>
        <xdr:cNvPr id="12" name="Imagem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4E9077B-C4B3-C856-A700-6BB32CB3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4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133350</xdr:rowOff>
    </xdr:to>
    <xdr:pic>
      <xdr:nvPicPr>
        <xdr:cNvPr id="13" name="Imagem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F06AA6A-0FE8-6267-2E90-72A4699BB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75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16</xdr:row>
      <xdr:rowOff>133350</xdr:rowOff>
    </xdr:to>
    <xdr:pic>
      <xdr:nvPicPr>
        <xdr:cNvPr id="14" name="Imagem 1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27757EB-06D7-D821-D101-E03E8A2EA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99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133350</xdr:rowOff>
    </xdr:to>
    <xdr:pic>
      <xdr:nvPicPr>
        <xdr:cNvPr id="15" name="Imagem 1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C2F104C-C07F-3D29-6DE3-7427E1177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04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133350</xdr:rowOff>
    </xdr:to>
    <xdr:pic>
      <xdr:nvPicPr>
        <xdr:cNvPr id="16" name="Imagem 1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B460E6D-0FA2-E151-0AF2-B42CF4C12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00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114300</xdr:colOff>
      <xdr:row>19</xdr:row>
      <xdr:rowOff>133350</xdr:rowOff>
    </xdr:to>
    <xdr:pic>
      <xdr:nvPicPr>
        <xdr:cNvPr id="17" name="Imagem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3C08A1A3-C20D-3BBD-E85C-A4CE05E4D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95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114300</xdr:colOff>
      <xdr:row>20</xdr:row>
      <xdr:rowOff>133350</xdr:rowOff>
    </xdr:to>
    <xdr:pic>
      <xdr:nvPicPr>
        <xdr:cNvPr id="18" name="Imagem 1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D8F3A30-F31F-1AD7-670F-011D353F0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38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</xdr:row>
      <xdr:rowOff>0</xdr:rowOff>
    </xdr:from>
    <xdr:ext cx="114300" cy="133350"/>
    <xdr:pic>
      <xdr:nvPicPr>
        <xdr:cNvPr id="19" name="Imagem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EF8F2-3D05-4A58-B78B-45E85AF2D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4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114300" cy="133350"/>
    <xdr:pic>
      <xdr:nvPicPr>
        <xdr:cNvPr id="20" name="Imagem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5C8826-B82D-4810-8B68-D523E604B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4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14300" cy="133350"/>
    <xdr:pic>
      <xdr:nvPicPr>
        <xdr:cNvPr id="21" name="Imagem 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205E83-A845-4FBF-9A6A-40750A372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114300" cy="133350"/>
    <xdr:pic>
      <xdr:nvPicPr>
        <xdr:cNvPr id="22" name="Imagem 2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BBA2E8-7251-4A5A-A227-C1E93544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4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114300" cy="133350"/>
    <xdr:pic>
      <xdr:nvPicPr>
        <xdr:cNvPr id="23" name="Imagem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00BB028-A0DB-4E20-9BE1-63193F6B8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4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</xdr:row>
      <xdr:rowOff>0</xdr:rowOff>
    </xdr:from>
    <xdr:ext cx="114300" cy="133350"/>
    <xdr:pic>
      <xdr:nvPicPr>
        <xdr:cNvPr id="24" name="Imagem 2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C34AFD6-74B8-42D1-A399-E1CAECB65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4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14300" cy="133350"/>
    <xdr:pic>
      <xdr:nvPicPr>
        <xdr:cNvPr id="25" name="Imagem 2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96F96A-03C6-4C07-BE2E-165C62716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4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14300" cy="133350"/>
    <xdr:pic>
      <xdr:nvPicPr>
        <xdr:cNvPr id="26" name="Imagem 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CCCF8F-120D-47CB-B56A-CD31E589F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4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114300" cy="133350"/>
    <xdr:pic>
      <xdr:nvPicPr>
        <xdr:cNvPr id="27" name="Imagem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EE5B94-EAE6-458E-B106-6A235F354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4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14300" cy="133350"/>
    <xdr:pic>
      <xdr:nvPicPr>
        <xdr:cNvPr id="28" name="Imagem 2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9C7BED6-B411-4374-9714-70C68CA6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4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114300" cy="133350"/>
    <xdr:pic>
      <xdr:nvPicPr>
        <xdr:cNvPr id="29" name="Imagem 2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DA9648D-6654-446E-9F91-A3116006E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115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14300" cy="133350"/>
    <xdr:pic>
      <xdr:nvPicPr>
        <xdr:cNvPr id="30" name="Imagem 2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C7A7A1D-EC74-4B02-B74D-40BDBF433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115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14300" cy="133350"/>
    <xdr:pic>
      <xdr:nvPicPr>
        <xdr:cNvPr id="31" name="Imagem 30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606102F-AE2A-4522-8C78-163E4AE8F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115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114300</xdr:colOff>
      <xdr:row>3</xdr:row>
      <xdr:rowOff>133350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A0DA89-2546-85F5-9544-278CF745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133350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33DB9D-BE20-40C9-9EBE-3B3F644C6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114300</xdr:colOff>
      <xdr:row>5</xdr:row>
      <xdr:rowOff>133350</xdr:rowOff>
    </xdr:to>
    <xdr:pic>
      <xdr:nvPicPr>
        <xdr:cNvPr id="4" name="Imagem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25F13-7D24-2461-80F5-9096F54FF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10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114300</xdr:colOff>
      <xdr:row>6</xdr:row>
      <xdr:rowOff>133350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02E7C68-A378-7EF6-B163-853DC1D0C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77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114300</xdr:colOff>
      <xdr:row>7</xdr:row>
      <xdr:rowOff>133350</xdr:rowOff>
    </xdr:to>
    <xdr:pic>
      <xdr:nvPicPr>
        <xdr:cNvPr id="6" name="Imagem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1BE263-F1D0-8702-EF3A-BBAAD31C7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9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114300</xdr:colOff>
      <xdr:row>8</xdr:row>
      <xdr:rowOff>133350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AF62D73-754E-0702-8DFA-4E0F8EB4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54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114300</xdr:colOff>
      <xdr:row>9</xdr:row>
      <xdr:rowOff>133350</xdr:rowOff>
    </xdr:to>
    <xdr:pic>
      <xdr:nvPicPr>
        <xdr:cNvPr id="8" name="Imagem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125CB11-EC77-5430-E963-BCE57CD1B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21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133350</xdr:rowOff>
    </xdr:to>
    <xdr:pic>
      <xdr:nvPicPr>
        <xdr:cNvPr id="9" name="Imagem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6D6C37E-7887-4AF9-8682-B407796E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7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133350</xdr:rowOff>
    </xdr:to>
    <xdr:pic>
      <xdr:nvPicPr>
        <xdr:cNvPr id="10" name="Imagem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7A7BB26-6CF0-7A6D-E09E-C35ADD81E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26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133350</xdr:rowOff>
    </xdr:to>
    <xdr:pic>
      <xdr:nvPicPr>
        <xdr:cNvPr id="11" name="Imagem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9B74462-12F4-242C-58C7-3EF51705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55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133350</xdr:rowOff>
    </xdr:to>
    <xdr:pic>
      <xdr:nvPicPr>
        <xdr:cNvPr id="12" name="Imagem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F668BE4-F59D-F0CC-696E-38CA4889B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84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133350</xdr:rowOff>
    </xdr:to>
    <xdr:pic>
      <xdr:nvPicPr>
        <xdr:cNvPr id="13" name="Imagem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C8788F9-C051-1752-9616-CC875B85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08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133350</xdr:rowOff>
    </xdr:to>
    <xdr:pic>
      <xdr:nvPicPr>
        <xdr:cNvPr id="14" name="Imagem 1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9B454BE-3E86-C075-3F3C-8CE3D265B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108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16</xdr:row>
      <xdr:rowOff>133350</xdr:rowOff>
    </xdr:to>
    <xdr:pic>
      <xdr:nvPicPr>
        <xdr:cNvPr id="15" name="Imagem 1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9106D9A-7F9C-8E38-679C-45D62C06C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80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16</xdr:row>
      <xdr:rowOff>133350</xdr:rowOff>
    </xdr:to>
    <xdr:pic>
      <xdr:nvPicPr>
        <xdr:cNvPr id="16" name="Imagem 1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4B7804E-8B63-A533-2451-013EC171D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42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16</xdr:row>
      <xdr:rowOff>133350</xdr:rowOff>
    </xdr:to>
    <xdr:pic>
      <xdr:nvPicPr>
        <xdr:cNvPr id="17" name="Imagem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70E25B9-3C55-E64F-559F-85ABCC23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50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133350</xdr:rowOff>
    </xdr:to>
    <xdr:pic>
      <xdr:nvPicPr>
        <xdr:cNvPr id="18" name="Imagem 1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5397B0B-5977-9B11-0C04-172DCA590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05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133350</xdr:rowOff>
    </xdr:to>
    <xdr:pic>
      <xdr:nvPicPr>
        <xdr:cNvPr id="19" name="Imagem 1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8F991B0-9A26-BC4E-1460-704BBB63D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29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114300</xdr:colOff>
      <xdr:row>19</xdr:row>
      <xdr:rowOff>133350</xdr:rowOff>
    </xdr:to>
    <xdr:pic>
      <xdr:nvPicPr>
        <xdr:cNvPr id="20" name="Imagem 1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00BA7C0-3C76-BC53-1C9C-28FFB59FF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98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114300</xdr:colOff>
      <xdr:row>20</xdr:row>
      <xdr:rowOff>133350</xdr:rowOff>
    </xdr:to>
    <xdr:pic>
      <xdr:nvPicPr>
        <xdr:cNvPr id="21" name="Imagem 2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AB2066AD-0E37-B3E1-3C46-1E14520A6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30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133350</xdr:rowOff>
    </xdr:to>
    <xdr:pic>
      <xdr:nvPicPr>
        <xdr:cNvPr id="22" name="Imagem 2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378D45F8-C07B-A8C1-216A-313E840A5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21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133350</xdr:rowOff>
    </xdr:to>
    <xdr:pic>
      <xdr:nvPicPr>
        <xdr:cNvPr id="23" name="Imagem 2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15FBB028-6BBD-340D-B4E5-E06FC88F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114300</xdr:colOff>
      <xdr:row>23</xdr:row>
      <xdr:rowOff>133350</xdr:rowOff>
    </xdr:to>
    <xdr:pic>
      <xdr:nvPicPr>
        <xdr:cNvPr id="24" name="Imagem 23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F7928948-A472-8E5F-96C4-987963633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114300</xdr:colOff>
      <xdr:row>24</xdr:row>
      <xdr:rowOff>133350</xdr:rowOff>
    </xdr:to>
    <xdr:pic>
      <xdr:nvPicPr>
        <xdr:cNvPr id="25" name="Imagem 2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2FFB295A-A435-30E6-CB1D-0AA10F2CA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036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</xdr:row>
      <xdr:rowOff>0</xdr:rowOff>
    </xdr:from>
    <xdr:ext cx="114300" cy="133350"/>
    <xdr:pic>
      <xdr:nvPicPr>
        <xdr:cNvPr id="26" name="Imagem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AD2BE1-330F-43B0-A99B-D033CB0D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14300" cy="133350"/>
    <xdr:pic>
      <xdr:nvPicPr>
        <xdr:cNvPr id="27" name="Imagem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8CBEDF-6939-45CE-A776-A0F3B23F4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114300" cy="133350"/>
    <xdr:pic>
      <xdr:nvPicPr>
        <xdr:cNvPr id="28" name="Imagem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FD3B8F-A769-4EFD-8C2B-92AA91FBC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114300" cy="133350"/>
    <xdr:pic>
      <xdr:nvPicPr>
        <xdr:cNvPr id="29" name="Imagem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E4E0A-B8A1-4A8D-BDFD-8A8315050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114300" cy="133350"/>
    <xdr:pic>
      <xdr:nvPicPr>
        <xdr:cNvPr id="30" name="Imagem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63B95B-F2D9-4D6E-82D1-EA9067FC3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114300" cy="133350"/>
    <xdr:pic>
      <xdr:nvPicPr>
        <xdr:cNvPr id="31" name="Imagem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E2928-F263-4322-84AE-8C8DF169C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114300" cy="133350"/>
    <xdr:pic>
      <xdr:nvPicPr>
        <xdr:cNvPr id="32" name="Imagem 3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E86190F-2DE9-4436-A17B-B7C710F1B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6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</xdr:row>
      <xdr:rowOff>0</xdr:rowOff>
    </xdr:from>
    <xdr:ext cx="114300" cy="133350"/>
    <xdr:pic>
      <xdr:nvPicPr>
        <xdr:cNvPr id="33" name="Imagem 3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5874DC1-29C6-43AC-BE09-8AE425138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6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14300" cy="133350"/>
    <xdr:pic>
      <xdr:nvPicPr>
        <xdr:cNvPr id="34" name="Imagem 3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5825493-1D7C-4D6C-9395-41D688512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6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14300" cy="133350"/>
    <xdr:pic>
      <xdr:nvPicPr>
        <xdr:cNvPr id="35" name="Imagem 3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355F6E1-0CD2-404E-A206-3B355D24E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6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14300" cy="133350"/>
    <xdr:pic>
      <xdr:nvPicPr>
        <xdr:cNvPr id="36" name="Imagem 3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F9CAF08-54ED-40D2-B342-E6C2261BB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58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14300" cy="133350"/>
    <xdr:pic>
      <xdr:nvPicPr>
        <xdr:cNvPr id="37" name="Imagem 3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7DC61AF-797A-4D97-92D3-BFDD894EB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06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114300" cy="133350"/>
    <xdr:pic>
      <xdr:nvPicPr>
        <xdr:cNvPr id="38" name="Imagem 3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4E12081-6ACA-4B64-8A1E-5F9296E09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59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14300" cy="133350"/>
    <xdr:pic>
      <xdr:nvPicPr>
        <xdr:cNvPr id="39" name="Imagem 38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D81F432-AF7D-4027-87DD-DA0855035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59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114300" cy="133350"/>
    <xdr:pic>
      <xdr:nvPicPr>
        <xdr:cNvPr id="40" name="Imagem 3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EBC4017A-7CDC-4F49-8CD2-73F92DFB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1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</xdr:row>
      <xdr:rowOff>0</xdr:rowOff>
    </xdr:from>
    <xdr:ext cx="114300" cy="133350"/>
    <xdr:pic>
      <xdr:nvPicPr>
        <xdr:cNvPr id="41" name="Imagem 4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0DED246-B201-48A5-AB48-8F7C966AC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1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114300" cy="133350"/>
    <xdr:pic>
      <xdr:nvPicPr>
        <xdr:cNvPr id="42" name="Imagem 4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5727FC3B-0B79-4FDC-A4E4-8BD1BE33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1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</xdr:row>
      <xdr:rowOff>0</xdr:rowOff>
    </xdr:from>
    <xdr:ext cx="114300" cy="133350"/>
    <xdr:pic>
      <xdr:nvPicPr>
        <xdr:cNvPr id="43" name="Imagem 4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6A972131-12CC-4579-9176-2F4072C89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1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114300</xdr:colOff>
      <xdr:row>3</xdr:row>
      <xdr:rowOff>133350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DA6A9D-B3BB-4D3A-448B-CAAD4A83A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133350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F2FEC6-D71B-A0C6-5702-69BB689C5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5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133350</xdr:rowOff>
    </xdr:to>
    <xdr:pic>
      <xdr:nvPicPr>
        <xdr:cNvPr id="4" name="Imagem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A2E273-3667-80F9-ABEA-C0F242D87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114300</xdr:colOff>
      <xdr:row>5</xdr:row>
      <xdr:rowOff>133350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05D175-82C7-4AFD-4877-892468C04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6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114300</xdr:colOff>
      <xdr:row>6</xdr:row>
      <xdr:rowOff>133350</xdr:rowOff>
    </xdr:to>
    <xdr:pic>
      <xdr:nvPicPr>
        <xdr:cNvPr id="6" name="Imagem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6ED6C33-C353-16E2-D718-7FD4A1024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9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114300</xdr:colOff>
      <xdr:row>7</xdr:row>
      <xdr:rowOff>133350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7AA5FEA-8AE6-592E-7C42-4977EE536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58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114300</xdr:colOff>
      <xdr:row>8</xdr:row>
      <xdr:rowOff>133350</xdr:rowOff>
    </xdr:to>
    <xdr:pic>
      <xdr:nvPicPr>
        <xdr:cNvPr id="8" name="Imagem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150FBA6-BB20-90C5-7A1B-DAE4F3248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0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114300</xdr:colOff>
      <xdr:row>9</xdr:row>
      <xdr:rowOff>133350</xdr:rowOff>
    </xdr:to>
    <xdr:pic>
      <xdr:nvPicPr>
        <xdr:cNvPr id="9" name="Imagem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748C56C-AA5C-AE7C-DCB8-90C96A56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44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133350</xdr:rowOff>
    </xdr:to>
    <xdr:pic>
      <xdr:nvPicPr>
        <xdr:cNvPr id="10" name="Imagem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1589B4D-3D58-A2D4-F0EE-948943A0F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40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133350</xdr:rowOff>
    </xdr:to>
    <xdr:pic>
      <xdr:nvPicPr>
        <xdr:cNvPr id="11" name="Imagem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5D637F2-5BE1-89D6-1EDE-48AA94735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16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133350</xdr:rowOff>
    </xdr:to>
    <xdr:pic>
      <xdr:nvPicPr>
        <xdr:cNvPr id="12" name="Imagem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6F1F9F1-7703-E6F8-7362-D97DA64B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69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133350</xdr:rowOff>
    </xdr:to>
    <xdr:pic>
      <xdr:nvPicPr>
        <xdr:cNvPr id="13" name="Imagem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127FC65-C5DE-0DC4-3C42-F7ECF6DB5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41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133350</xdr:rowOff>
    </xdr:to>
    <xdr:pic>
      <xdr:nvPicPr>
        <xdr:cNvPr id="14" name="Imagem 1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0448EF5-9E4E-78FA-6D98-DA26605C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93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133350</xdr:rowOff>
    </xdr:to>
    <xdr:pic>
      <xdr:nvPicPr>
        <xdr:cNvPr id="15" name="Imagem 1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2791C24-5EF9-D118-E80B-964B2DEFD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89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16</xdr:row>
      <xdr:rowOff>133350</xdr:rowOff>
    </xdr:to>
    <xdr:pic>
      <xdr:nvPicPr>
        <xdr:cNvPr id="16" name="Imagem 1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080500B-1612-C271-923E-38E4217B5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13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16</xdr:row>
      <xdr:rowOff>133350</xdr:rowOff>
    </xdr:to>
    <xdr:pic>
      <xdr:nvPicPr>
        <xdr:cNvPr id="17" name="Imagem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8B1288A-D804-67EE-51AE-6E027D92B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56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133350</xdr:rowOff>
    </xdr:to>
    <xdr:pic>
      <xdr:nvPicPr>
        <xdr:cNvPr id="18" name="Imagem 1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9FF7F88-9C53-5B0D-063C-9A7E1B609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08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133350</xdr:rowOff>
    </xdr:to>
    <xdr:pic>
      <xdr:nvPicPr>
        <xdr:cNvPr id="19" name="Imagem 1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9F19F24-AA51-1DDC-AF64-77EC8F4A2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213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114300</xdr:colOff>
      <xdr:row>19</xdr:row>
      <xdr:rowOff>133350</xdr:rowOff>
    </xdr:to>
    <xdr:pic>
      <xdr:nvPicPr>
        <xdr:cNvPr id="20" name="Imagem 1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D07C2659-43BA-3177-8421-389DBB22F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47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114300</xdr:colOff>
      <xdr:row>20</xdr:row>
      <xdr:rowOff>133350</xdr:rowOff>
    </xdr:to>
    <xdr:pic>
      <xdr:nvPicPr>
        <xdr:cNvPr id="21" name="Imagem 2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5F3557CC-094B-40EF-E927-B273419EB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71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133350</xdr:rowOff>
    </xdr:to>
    <xdr:pic>
      <xdr:nvPicPr>
        <xdr:cNvPr id="22" name="Imagem 2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751477A-E70A-61DB-6C6F-E894D3EBC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33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133350</xdr:rowOff>
    </xdr:to>
    <xdr:pic>
      <xdr:nvPicPr>
        <xdr:cNvPr id="23" name="Imagem 2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6D9FBF0F-1931-09CB-1D23-325223F05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90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114300</xdr:colOff>
      <xdr:row>23</xdr:row>
      <xdr:rowOff>133350</xdr:rowOff>
    </xdr:to>
    <xdr:pic>
      <xdr:nvPicPr>
        <xdr:cNvPr id="24" name="Imagem 23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6BC57AD1-07AB-5E31-BD20-D070ED62A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52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114300</xdr:colOff>
      <xdr:row>24</xdr:row>
      <xdr:rowOff>133350</xdr:rowOff>
    </xdr:to>
    <xdr:pic>
      <xdr:nvPicPr>
        <xdr:cNvPr id="25" name="Imagem 2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14F7539A-D8A6-4104-E2D1-E9252710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653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114300</xdr:colOff>
      <xdr:row>25</xdr:row>
      <xdr:rowOff>133350</xdr:rowOff>
    </xdr:to>
    <xdr:pic>
      <xdr:nvPicPr>
        <xdr:cNvPr id="26" name="Imagem 25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C57AF516-FCCB-6983-FD62-086D7B736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108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114300</xdr:colOff>
      <xdr:row>26</xdr:row>
      <xdr:rowOff>133350</xdr:rowOff>
    </xdr:to>
    <xdr:pic>
      <xdr:nvPicPr>
        <xdr:cNvPr id="27" name="Imagem 26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7611214A-429C-14E7-2FD8-99EADAFA3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8448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114300</xdr:colOff>
      <xdr:row>27</xdr:row>
      <xdr:rowOff>133350</xdr:rowOff>
    </xdr:to>
    <xdr:pic>
      <xdr:nvPicPr>
        <xdr:cNvPr id="28" name="Imagem 27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DA6A4FEE-7918-0823-947D-9C90AD031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940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133350</xdr:rowOff>
    </xdr:to>
    <xdr:pic>
      <xdr:nvPicPr>
        <xdr:cNvPr id="29" name="Imagem 2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66699981-E077-8553-C559-50750EAE7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1409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133350</xdr:rowOff>
    </xdr:to>
    <xdr:pic>
      <xdr:nvPicPr>
        <xdr:cNvPr id="30" name="Imagem 29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C05EFC79-6B39-303E-A57A-AF4845614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364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</xdr:row>
      <xdr:rowOff>0</xdr:rowOff>
    </xdr:from>
    <xdr:ext cx="114300" cy="133350"/>
    <xdr:pic>
      <xdr:nvPicPr>
        <xdr:cNvPr id="31" name="Imagem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28EBD8-6C37-40FB-8699-9F8DD6998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114300" cy="133350"/>
    <xdr:pic>
      <xdr:nvPicPr>
        <xdr:cNvPr id="32" name="Imagem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9B821F-E0EB-4012-8704-5C5D603D2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114300" cy="133350"/>
    <xdr:pic>
      <xdr:nvPicPr>
        <xdr:cNvPr id="33" name="Imagem 3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049F27-C50B-4B6C-9C03-8C19756CE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114300" cy="133350"/>
    <xdr:pic>
      <xdr:nvPicPr>
        <xdr:cNvPr id="34" name="Imagem 3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C8AF0F-0CEA-4F47-B01D-9A17E2B8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114300" cy="133350"/>
    <xdr:pic>
      <xdr:nvPicPr>
        <xdr:cNvPr id="35" name="Imagem 3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067F6D7-A9BB-4E86-BFC8-21AB53099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114300" cy="133350"/>
    <xdr:pic>
      <xdr:nvPicPr>
        <xdr:cNvPr id="36" name="Imagem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D2E773-D7EB-4A74-93C0-9AD30EFD1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14300" cy="133350"/>
    <xdr:pic>
      <xdr:nvPicPr>
        <xdr:cNvPr id="37" name="Imagem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6E353D0-047B-459D-9A8E-D71EB564B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114300" cy="133350"/>
    <xdr:pic>
      <xdr:nvPicPr>
        <xdr:cNvPr id="38" name="Imagem 3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934EFBC-B5C8-4AD9-8B2E-09F9C6834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14300" cy="133350"/>
    <xdr:pic>
      <xdr:nvPicPr>
        <xdr:cNvPr id="39" name="Imagem 3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41E9050-821B-47EF-9679-637C740C5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14300" cy="133350"/>
    <xdr:pic>
      <xdr:nvPicPr>
        <xdr:cNvPr id="40" name="Imagem 3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8126833-4672-4809-9FE8-C5F7B0FED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14300" cy="133350"/>
    <xdr:pic>
      <xdr:nvPicPr>
        <xdr:cNvPr id="41" name="Imagem 4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F1044D8-5679-451B-9122-7C59E0B2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</xdr:row>
      <xdr:rowOff>0</xdr:rowOff>
    </xdr:from>
    <xdr:ext cx="114300" cy="133350"/>
    <xdr:pic>
      <xdr:nvPicPr>
        <xdr:cNvPr id="42" name="Imagem 4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F9F02B8-4B8E-4760-83C8-80B44760B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114300" cy="133350"/>
    <xdr:pic>
      <xdr:nvPicPr>
        <xdr:cNvPr id="43" name="Imagem 4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9E9A627-7200-4EAA-A653-D459B65F0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14300" cy="133350"/>
    <xdr:pic>
      <xdr:nvPicPr>
        <xdr:cNvPr id="44" name="Imagem 4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E52D43C-CD20-48E1-B281-9AEAD875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14300" cy="133350"/>
    <xdr:pic>
      <xdr:nvPicPr>
        <xdr:cNvPr id="45" name="Imagem 4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90EC50D-5BCD-440C-9A5F-66DA0AD63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114300" cy="133350"/>
    <xdr:pic>
      <xdr:nvPicPr>
        <xdr:cNvPr id="46" name="Imagem 4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94DD7E2-81BE-4AF0-94AA-9A494E794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</xdr:row>
      <xdr:rowOff>0</xdr:rowOff>
    </xdr:from>
    <xdr:ext cx="114300" cy="133350"/>
    <xdr:pic>
      <xdr:nvPicPr>
        <xdr:cNvPr id="47" name="Imagem 4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6C47F3-5FD6-4C3E-BE84-B26C466C8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114300" cy="133350"/>
    <xdr:pic>
      <xdr:nvPicPr>
        <xdr:cNvPr id="48" name="Imagem 4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9219308-436C-4850-9F2C-B54B9D46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</xdr:row>
      <xdr:rowOff>0</xdr:rowOff>
    </xdr:from>
    <xdr:ext cx="114300" cy="133350"/>
    <xdr:pic>
      <xdr:nvPicPr>
        <xdr:cNvPr id="49" name="Imagem 4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3E2CE45-0299-46A0-A9B0-A22042321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114300" cy="133350"/>
    <xdr:pic>
      <xdr:nvPicPr>
        <xdr:cNvPr id="50" name="Imagem 4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2D41276-F95D-48C6-8007-D4E1F5EE8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114300" cy="133350"/>
    <xdr:pic>
      <xdr:nvPicPr>
        <xdr:cNvPr id="51" name="Imagem 50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42FD3EB4-AB68-4014-A353-ABA34F46F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46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29</xdr:row>
      <xdr:rowOff>0</xdr:rowOff>
    </xdr:from>
    <xdr:ext cx="114300" cy="133350"/>
    <xdr:pic>
      <xdr:nvPicPr>
        <xdr:cNvPr id="52" name="Imagem 51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FC0BADB-4C20-43FF-9FBF-53486F18A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46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133350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52F3FB-782F-3D52-5E4F-EB69F31D8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4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114300</xdr:colOff>
      <xdr:row>5</xdr:row>
      <xdr:rowOff>133350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EE6B04-F6D6-2EDB-DDBC-04F7DE7BA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7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114300</xdr:colOff>
      <xdr:row>6</xdr:row>
      <xdr:rowOff>133350</xdr:rowOff>
    </xdr:to>
    <xdr:pic>
      <xdr:nvPicPr>
        <xdr:cNvPr id="4" name="Imagem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40413E-7579-5E56-C913-3AAB25118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114300</xdr:colOff>
      <xdr:row>7</xdr:row>
      <xdr:rowOff>133350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D7778E-C47F-7DFE-3001-49A981959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5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114300</xdr:colOff>
      <xdr:row>8</xdr:row>
      <xdr:rowOff>133350</xdr:rowOff>
    </xdr:to>
    <xdr:pic>
      <xdr:nvPicPr>
        <xdr:cNvPr id="6" name="Imagem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596FD84-3E93-2200-2269-8062846E1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114300</xdr:colOff>
      <xdr:row>9</xdr:row>
      <xdr:rowOff>133350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61C627B-135E-0D49-DFDC-709FCA53E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34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133350</xdr:rowOff>
    </xdr:to>
    <xdr:pic>
      <xdr:nvPicPr>
        <xdr:cNvPr id="8" name="Imagem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9592A2E-C6FF-716F-F7E6-4B4EB59FC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58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133350</xdr:rowOff>
    </xdr:to>
    <xdr:pic>
      <xdr:nvPicPr>
        <xdr:cNvPr id="9" name="Imagem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B9668B2-C10F-E218-78FC-A845F5435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4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133350</xdr:rowOff>
    </xdr:to>
    <xdr:pic>
      <xdr:nvPicPr>
        <xdr:cNvPr id="10" name="Imagem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EE7F5F5-EC9D-0A70-0571-B8FE9293E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73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133350</xdr:rowOff>
    </xdr:to>
    <xdr:pic>
      <xdr:nvPicPr>
        <xdr:cNvPr id="11" name="Imagem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388AE90-E5EE-788D-B4F4-FA86D1AFC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07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133350</xdr:rowOff>
    </xdr:to>
    <xdr:pic>
      <xdr:nvPicPr>
        <xdr:cNvPr id="12" name="Imagem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73F46E2-03E6-7B60-E814-88D2568B0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93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133350</xdr:rowOff>
    </xdr:to>
    <xdr:pic>
      <xdr:nvPicPr>
        <xdr:cNvPr id="13" name="Imagem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EEF4D40-3DF4-57B2-9C09-464A6C8B0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45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16</xdr:row>
      <xdr:rowOff>133350</xdr:rowOff>
    </xdr:to>
    <xdr:pic>
      <xdr:nvPicPr>
        <xdr:cNvPr id="14" name="Imagem 1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B996CB4-6C34-412C-6BED-640D143B6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31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133350</xdr:rowOff>
    </xdr:to>
    <xdr:pic>
      <xdr:nvPicPr>
        <xdr:cNvPr id="15" name="Imagem 1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2F4B426-8492-A1DB-8269-5CFDA7253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36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133350</xdr:rowOff>
    </xdr:to>
    <xdr:pic>
      <xdr:nvPicPr>
        <xdr:cNvPr id="16" name="Imagem 1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6CF263A-298F-B56F-EE58-B055E57CB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70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114300</xdr:colOff>
      <xdr:row>19</xdr:row>
      <xdr:rowOff>133350</xdr:rowOff>
    </xdr:to>
    <xdr:pic>
      <xdr:nvPicPr>
        <xdr:cNvPr id="17" name="Imagem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F115554-BFC8-9B4D-D0A2-51AA9230C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84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114300</xdr:colOff>
      <xdr:row>20</xdr:row>
      <xdr:rowOff>133350</xdr:rowOff>
    </xdr:to>
    <xdr:pic>
      <xdr:nvPicPr>
        <xdr:cNvPr id="18" name="Imagem 1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91B03C0A-B8E9-CF19-216C-DF99EEAD1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89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133350</xdr:rowOff>
    </xdr:to>
    <xdr:pic>
      <xdr:nvPicPr>
        <xdr:cNvPr id="19" name="Imagem 1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AA56ECF-C64A-9F5A-04A7-A161FDD2E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32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133350</xdr:rowOff>
    </xdr:to>
    <xdr:pic>
      <xdr:nvPicPr>
        <xdr:cNvPr id="20" name="Imagem 1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33F9057-EE7A-9FF0-5872-AA894C7A8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47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114300</xdr:colOff>
      <xdr:row>23</xdr:row>
      <xdr:rowOff>133350</xdr:rowOff>
    </xdr:to>
    <xdr:pic>
      <xdr:nvPicPr>
        <xdr:cNvPr id="21" name="Imagem 2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BDFD56F-02E4-FBCC-C66F-8D9E72305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42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114300</xdr:colOff>
      <xdr:row>24</xdr:row>
      <xdr:rowOff>133350</xdr:rowOff>
    </xdr:to>
    <xdr:pic>
      <xdr:nvPicPr>
        <xdr:cNvPr id="22" name="Imagem 2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E0E6FB7-2DE9-518B-F864-63DADE781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5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</xdr:row>
      <xdr:rowOff>0</xdr:rowOff>
    </xdr:from>
    <xdr:ext cx="114300" cy="133350"/>
    <xdr:pic>
      <xdr:nvPicPr>
        <xdr:cNvPr id="23" name="Imagem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8E5424-8382-47B5-93F5-9F934A312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114300" cy="133350"/>
    <xdr:pic>
      <xdr:nvPicPr>
        <xdr:cNvPr id="24" name="Imagem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204E75-1FA9-48F9-91D3-565CBF80F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114300" cy="133350"/>
    <xdr:pic>
      <xdr:nvPicPr>
        <xdr:cNvPr id="25" name="Imagem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9F4556-B858-4CF8-A9E1-37545F515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114300" cy="133350"/>
    <xdr:pic>
      <xdr:nvPicPr>
        <xdr:cNvPr id="26" name="Imagem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2AC372-2C6E-4474-89DB-5D366FB67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114300" cy="133350"/>
    <xdr:pic>
      <xdr:nvPicPr>
        <xdr:cNvPr id="27" name="Imagem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C78D08-6E62-4324-A128-80331653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114300" cy="133350"/>
    <xdr:pic>
      <xdr:nvPicPr>
        <xdr:cNvPr id="28" name="Imagem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72D3D2-E0FB-4DD2-A401-ACEA82FC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14300" cy="133350"/>
    <xdr:pic>
      <xdr:nvPicPr>
        <xdr:cNvPr id="29" name="Imagem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3DF07F-EFBF-4B68-B498-D74C3A8C2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114300" cy="133350"/>
    <xdr:pic>
      <xdr:nvPicPr>
        <xdr:cNvPr id="30" name="Imagem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4FD77B-B585-4763-B475-6AFA671A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114300" cy="133350"/>
    <xdr:pic>
      <xdr:nvPicPr>
        <xdr:cNvPr id="31" name="Imagem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EEAF26-124B-4637-B6BC-FD89E213D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114300" cy="133350"/>
    <xdr:pic>
      <xdr:nvPicPr>
        <xdr:cNvPr id="32" name="Imagem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10195D-923B-4FF7-BD69-1F0220610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114300" cy="133350"/>
    <xdr:pic>
      <xdr:nvPicPr>
        <xdr:cNvPr id="33" name="Imagem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61B3CE-585A-4C07-9B75-1F778808D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114300" cy="133350"/>
    <xdr:pic>
      <xdr:nvPicPr>
        <xdr:cNvPr id="34" name="Imagem 3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D4B61-408D-40B0-938D-00EB9ABA6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</xdr:row>
      <xdr:rowOff>0</xdr:rowOff>
    </xdr:from>
    <xdr:ext cx="114300" cy="133350"/>
    <xdr:pic>
      <xdr:nvPicPr>
        <xdr:cNvPr id="35" name="Imagem 3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DB18F65-772A-4DDD-B82B-D13985D98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3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</xdr:row>
      <xdr:rowOff>0</xdr:rowOff>
    </xdr:from>
    <xdr:ext cx="114300" cy="133350"/>
    <xdr:pic>
      <xdr:nvPicPr>
        <xdr:cNvPr id="36" name="Imagem 3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F4E72-95CB-48D9-A03B-F5D3D1D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3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</xdr:row>
      <xdr:rowOff>0</xdr:rowOff>
    </xdr:from>
    <xdr:ext cx="114300" cy="133350"/>
    <xdr:pic>
      <xdr:nvPicPr>
        <xdr:cNvPr id="37" name="Imagem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6F6017-5A65-4F66-B69F-39191E848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3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14300" cy="133350"/>
    <xdr:pic>
      <xdr:nvPicPr>
        <xdr:cNvPr id="38" name="Imagem 3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3AB3A0A-3ADA-42A5-A2C4-9ABD11ADA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3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14300" cy="133350"/>
    <xdr:pic>
      <xdr:nvPicPr>
        <xdr:cNvPr id="39" name="Imagem 3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4652C-D734-4BBF-B8CD-1389471FA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3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14300" cy="133350"/>
    <xdr:pic>
      <xdr:nvPicPr>
        <xdr:cNvPr id="40" name="Imagem 3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350569-7C50-4E84-BA34-55397A00A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3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14300" cy="133350"/>
    <xdr:pic>
      <xdr:nvPicPr>
        <xdr:cNvPr id="41" name="Imagem 4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DF0A320-4C4D-49FD-AA9F-BD95BBBB0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4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14300" cy="133350"/>
    <xdr:pic>
      <xdr:nvPicPr>
        <xdr:cNvPr id="42" name="Imagem 4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5F96345-2297-41C4-A3C2-E1A9CB114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4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14300" cy="133350"/>
    <xdr:pic>
      <xdr:nvPicPr>
        <xdr:cNvPr id="43" name="Imagem 4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15195D-0B04-4F6D-9656-4C9B6EDF5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4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14300" cy="133350"/>
    <xdr:pic>
      <xdr:nvPicPr>
        <xdr:cNvPr id="44" name="Imagem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18DEFD-4AF0-4E86-8844-60AF7B3B3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4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14300" cy="133350"/>
    <xdr:pic>
      <xdr:nvPicPr>
        <xdr:cNvPr id="45" name="Imagem 4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9378427-BF22-477F-8D34-0AC6BF52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87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14300" cy="133350"/>
    <xdr:pic>
      <xdr:nvPicPr>
        <xdr:cNvPr id="46" name="Imagem 4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6E59592-48F0-40AF-A517-F365D2DB1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16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14300" cy="133350"/>
    <xdr:pic>
      <xdr:nvPicPr>
        <xdr:cNvPr id="47" name="Imagem 4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3C54AFF-53AF-484C-9FC6-7DE329FF1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16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114300" cy="133350"/>
    <xdr:pic>
      <xdr:nvPicPr>
        <xdr:cNvPr id="48" name="Imagem 4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33002EC-D20B-44E8-880C-77722689B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16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</xdr:row>
      <xdr:rowOff>0</xdr:rowOff>
    </xdr:from>
    <xdr:ext cx="114300" cy="133350"/>
    <xdr:pic>
      <xdr:nvPicPr>
        <xdr:cNvPr id="49" name="Imagem 4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29FA822-F920-488D-A846-1784BB273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16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114300" cy="133350"/>
    <xdr:pic>
      <xdr:nvPicPr>
        <xdr:cNvPr id="50" name="Imagem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179B68C-6F24-45A8-B52B-5979F6564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16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</xdr:row>
      <xdr:rowOff>0</xdr:rowOff>
    </xdr:from>
    <xdr:ext cx="114300" cy="133350"/>
    <xdr:pic>
      <xdr:nvPicPr>
        <xdr:cNvPr id="51" name="Imagem 50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9A640AF-BF99-4A57-9D30-6F1B545B0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16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114300</xdr:colOff>
      <xdr:row>3</xdr:row>
      <xdr:rowOff>133350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E240A1-1365-71BF-787E-D6BD6E7A4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133350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A4E3AC-1F89-6510-CD0C-5E1D0D289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114300</xdr:colOff>
      <xdr:row>5</xdr:row>
      <xdr:rowOff>133350</xdr:rowOff>
    </xdr:to>
    <xdr:pic>
      <xdr:nvPicPr>
        <xdr:cNvPr id="4" name="Imagem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84B088-36C4-8848-3683-B0ABA8032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3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114300</xdr:colOff>
      <xdr:row>6</xdr:row>
      <xdr:rowOff>133350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FE9D974-36C8-35B0-F961-3AF3C04A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25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114300</xdr:colOff>
      <xdr:row>7</xdr:row>
      <xdr:rowOff>133350</xdr:rowOff>
    </xdr:to>
    <xdr:pic>
      <xdr:nvPicPr>
        <xdr:cNvPr id="6" name="Imagem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BD132BE-E6C6-46FE-6D06-632BA844E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1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114300</xdr:colOff>
      <xdr:row>8</xdr:row>
      <xdr:rowOff>133350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20A38D-2113-D2D8-C0BE-285D5C822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5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114300</xdr:colOff>
      <xdr:row>9</xdr:row>
      <xdr:rowOff>133350</xdr:rowOff>
    </xdr:to>
    <xdr:pic>
      <xdr:nvPicPr>
        <xdr:cNvPr id="8" name="Imagem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565309D-C0A5-DF3D-CDE8-2B15807BA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59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133350</xdr:rowOff>
    </xdr:to>
    <xdr:pic>
      <xdr:nvPicPr>
        <xdr:cNvPr id="9" name="Imagem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A718642-0489-3DE6-D05A-5859B604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83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133350</xdr:rowOff>
    </xdr:to>
    <xdr:pic>
      <xdr:nvPicPr>
        <xdr:cNvPr id="10" name="Imagem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A90D66C-A2DB-D1B3-08F2-038CF601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78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133350</xdr:rowOff>
    </xdr:to>
    <xdr:pic>
      <xdr:nvPicPr>
        <xdr:cNvPr id="11" name="Imagem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A760FC6-6857-F97F-1B29-C535BE6D0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79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133350</xdr:rowOff>
    </xdr:to>
    <xdr:pic>
      <xdr:nvPicPr>
        <xdr:cNvPr id="12" name="Imagem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8ABC9B0-2BA8-2B3C-EC60-4943A1CFB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84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133350</xdr:rowOff>
    </xdr:to>
    <xdr:pic>
      <xdr:nvPicPr>
        <xdr:cNvPr id="13" name="Imagem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9CCBC47-EBC0-8E0C-D9FE-4FAD24860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988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133350</xdr:rowOff>
    </xdr:to>
    <xdr:pic>
      <xdr:nvPicPr>
        <xdr:cNvPr id="14" name="Imagem 1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88DD800-67D9-E89F-BA7A-7F0D6A104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994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16</xdr:row>
      <xdr:rowOff>133350</xdr:rowOff>
    </xdr:to>
    <xdr:pic>
      <xdr:nvPicPr>
        <xdr:cNvPr id="15" name="Imagem 1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1B1CC5C-B0B8-18B9-77F5-A25941666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139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133350</xdr:rowOff>
    </xdr:to>
    <xdr:pic>
      <xdr:nvPicPr>
        <xdr:cNvPr id="16" name="Imagem 1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002C505-AFB8-1AB2-7561-C33F43E47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904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133350</xdr:rowOff>
    </xdr:to>
    <xdr:pic>
      <xdr:nvPicPr>
        <xdr:cNvPr id="17" name="Imagem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10B5100-DD64-DC78-DD64-11B524E1A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814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114300</xdr:colOff>
      <xdr:row>19</xdr:row>
      <xdr:rowOff>133350</xdr:rowOff>
    </xdr:to>
    <xdr:pic>
      <xdr:nvPicPr>
        <xdr:cNvPr id="18" name="Imagem 1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0B10C-7EB1-1604-A3D2-BCE8E2970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339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114300</xdr:colOff>
      <xdr:row>20</xdr:row>
      <xdr:rowOff>133350</xdr:rowOff>
    </xdr:to>
    <xdr:pic>
      <xdr:nvPicPr>
        <xdr:cNvPr id="19" name="Imagem 1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7A297A-2197-EBCD-10BD-4B00C59A0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579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133350</xdr:rowOff>
    </xdr:to>
    <xdr:pic>
      <xdr:nvPicPr>
        <xdr:cNvPr id="20" name="Imagem 1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A0B9996-DB0D-559F-0171-EFCDC503F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439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133350</xdr:rowOff>
    </xdr:to>
    <xdr:pic>
      <xdr:nvPicPr>
        <xdr:cNvPr id="21" name="Imagem 2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842908A-E869-3B9E-55DF-0823DB434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874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114300</xdr:colOff>
      <xdr:row>23</xdr:row>
      <xdr:rowOff>133350</xdr:rowOff>
    </xdr:to>
    <xdr:pic>
      <xdr:nvPicPr>
        <xdr:cNvPr id="22" name="Imagem 2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11BFECC-C4EC-0CFC-1882-F2B11311B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449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114300</xdr:colOff>
      <xdr:row>24</xdr:row>
      <xdr:rowOff>133350</xdr:rowOff>
    </xdr:to>
    <xdr:pic>
      <xdr:nvPicPr>
        <xdr:cNvPr id="23" name="Imagem 2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2C81594F-0CFF-5155-1576-AB652F58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644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114300</xdr:colOff>
      <xdr:row>24</xdr:row>
      <xdr:rowOff>133350</xdr:rowOff>
    </xdr:to>
    <xdr:pic>
      <xdr:nvPicPr>
        <xdr:cNvPr id="24" name="Imagem 23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545A5CE2-9D4A-9529-80F5-A3DFCCF5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651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114300</xdr:colOff>
      <xdr:row>25</xdr:row>
      <xdr:rowOff>133350</xdr:rowOff>
    </xdr:to>
    <xdr:pic>
      <xdr:nvPicPr>
        <xdr:cNvPr id="25" name="Imagem 2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CCD0CE34-0978-D881-A873-515F6D90F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0657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114300</xdr:colOff>
      <xdr:row>26</xdr:row>
      <xdr:rowOff>133350</xdr:rowOff>
    </xdr:to>
    <xdr:pic>
      <xdr:nvPicPr>
        <xdr:cNvPr id="26" name="Imagem 25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B66B26C-56D4-5CAE-FDB1-477D5316C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187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114300</xdr:colOff>
      <xdr:row>27</xdr:row>
      <xdr:rowOff>133350</xdr:rowOff>
    </xdr:to>
    <xdr:pic>
      <xdr:nvPicPr>
        <xdr:cNvPr id="27" name="Imagem 26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A0A604D5-1276-0174-13E3-275E57CC4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427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133350</xdr:rowOff>
    </xdr:to>
    <xdr:pic>
      <xdr:nvPicPr>
        <xdr:cNvPr id="28" name="Imagem 27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E6D3D6D-47BF-EDD0-6B05-093C1B6F8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952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133350</xdr:rowOff>
    </xdr:to>
    <xdr:pic>
      <xdr:nvPicPr>
        <xdr:cNvPr id="29" name="Imagem 2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6B87EF30-218A-2512-36BE-39541FF59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572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133350</xdr:rowOff>
    </xdr:to>
    <xdr:pic>
      <xdr:nvPicPr>
        <xdr:cNvPr id="30" name="Imagem 29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F32EE3CE-05F6-875F-E48F-41A8F92F0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097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133350</xdr:rowOff>
    </xdr:to>
    <xdr:pic>
      <xdr:nvPicPr>
        <xdr:cNvPr id="31" name="Imagem 30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B62B9138-132A-2B3D-D555-374BF3E2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627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133350</xdr:rowOff>
    </xdr:to>
    <xdr:pic>
      <xdr:nvPicPr>
        <xdr:cNvPr id="32" name="Imagem 31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16097F52-C690-7578-874A-F99494232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3159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133350</xdr:rowOff>
    </xdr:to>
    <xdr:pic>
      <xdr:nvPicPr>
        <xdr:cNvPr id="33" name="Imagem 32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693C2346-F813-7E38-7823-F2BEB490E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399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133350</xdr:rowOff>
    </xdr:to>
    <xdr:pic>
      <xdr:nvPicPr>
        <xdr:cNvPr id="34" name="Imagem 3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43EC396-0470-2104-065F-A2EE7E063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405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133350</xdr:rowOff>
    </xdr:to>
    <xdr:pic>
      <xdr:nvPicPr>
        <xdr:cNvPr id="35" name="Imagem 34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FD1D5BF-AD47-8EFC-CD6F-B854C2CE8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360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114300</xdr:colOff>
      <xdr:row>35</xdr:row>
      <xdr:rowOff>133350</xdr:rowOff>
    </xdr:to>
    <xdr:pic>
      <xdr:nvPicPr>
        <xdr:cNvPr id="36" name="Imagem 35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5AE088D2-43FF-3865-906F-1E4A2174C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600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114300</xdr:colOff>
      <xdr:row>36</xdr:row>
      <xdr:rowOff>133350</xdr:rowOff>
    </xdr:to>
    <xdr:pic>
      <xdr:nvPicPr>
        <xdr:cNvPr id="37" name="Imagem 36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B7D43C4C-D7B6-B2E8-B987-64865D5D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8030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114300</xdr:colOff>
      <xdr:row>37</xdr:row>
      <xdr:rowOff>133350</xdr:rowOff>
    </xdr:to>
    <xdr:pic>
      <xdr:nvPicPr>
        <xdr:cNvPr id="38" name="Imagem 37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BB870F16-C875-FBC9-041E-1241BCD49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460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114300</xdr:colOff>
      <xdr:row>38</xdr:row>
      <xdr:rowOff>133350</xdr:rowOff>
    </xdr:to>
    <xdr:pic>
      <xdr:nvPicPr>
        <xdr:cNvPr id="39" name="Imagem 38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FABAB8B0-EC32-D32E-FD3D-8EA565474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0890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114300</xdr:colOff>
      <xdr:row>39</xdr:row>
      <xdr:rowOff>133350</xdr:rowOff>
    </xdr:to>
    <xdr:pic>
      <xdr:nvPicPr>
        <xdr:cNvPr id="40" name="Imagem 39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C5E19E9-980F-04D3-92A0-BDC7ED53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6130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114300</xdr:colOff>
      <xdr:row>40</xdr:row>
      <xdr:rowOff>133350</xdr:rowOff>
    </xdr:to>
    <xdr:pic>
      <xdr:nvPicPr>
        <xdr:cNvPr id="41" name="Imagem 40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45451CDE-A1A1-9F8F-1087-CDDCCD9D6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560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114300</xdr:colOff>
      <xdr:row>41</xdr:row>
      <xdr:rowOff>133350</xdr:rowOff>
    </xdr:to>
    <xdr:pic>
      <xdr:nvPicPr>
        <xdr:cNvPr id="42" name="Imagem 41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D511291F-3C5F-8C06-B867-578AAAB6B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8515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</xdr:row>
      <xdr:rowOff>0</xdr:rowOff>
    </xdr:from>
    <xdr:ext cx="114300" cy="133350"/>
    <xdr:pic>
      <xdr:nvPicPr>
        <xdr:cNvPr id="43" name="Imagem 4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4C9CD9-B5A7-42E6-A745-5051AD565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14300" cy="133350"/>
    <xdr:pic>
      <xdr:nvPicPr>
        <xdr:cNvPr id="44" name="Imagem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15AC9-67CE-457E-9DEB-4E4FBB064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114300" cy="133350"/>
    <xdr:pic>
      <xdr:nvPicPr>
        <xdr:cNvPr id="45" name="Imagem 4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B3E17B-A0E8-473A-9CCE-F70D72165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114300" cy="133350"/>
    <xdr:pic>
      <xdr:nvPicPr>
        <xdr:cNvPr id="46" name="Imagem 4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F5F9C-7185-4216-B198-7BC40DC31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114300" cy="133350"/>
    <xdr:pic>
      <xdr:nvPicPr>
        <xdr:cNvPr id="47" name="Imagem 4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FDBAA4-C254-400B-A72E-016F4893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114300" cy="133350"/>
    <xdr:pic>
      <xdr:nvPicPr>
        <xdr:cNvPr id="48" name="Imagem 4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7BF924-E157-47A6-9F7B-D54948190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114300" cy="133350"/>
    <xdr:pic>
      <xdr:nvPicPr>
        <xdr:cNvPr id="49" name="Imagem 4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C93EBD-8833-48D7-A445-F493F02F8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</xdr:row>
      <xdr:rowOff>0</xdr:rowOff>
    </xdr:from>
    <xdr:ext cx="114300" cy="133350"/>
    <xdr:pic>
      <xdr:nvPicPr>
        <xdr:cNvPr id="50" name="Imagem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3C7434-AE8D-416E-B0B8-B0AC4D697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14300" cy="133350"/>
    <xdr:pic>
      <xdr:nvPicPr>
        <xdr:cNvPr id="51" name="Imagem 5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C14E43-C98B-40E2-97C9-74D59C8E1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14300" cy="133350"/>
    <xdr:pic>
      <xdr:nvPicPr>
        <xdr:cNvPr id="52" name="Imagem 5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AE96DB-4D35-4D8B-BBF2-8EBC459D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114300" cy="133350"/>
    <xdr:pic>
      <xdr:nvPicPr>
        <xdr:cNvPr id="53" name="Imagem 5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D8F701-FEBE-4956-B33B-0DF4EA5FC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14300" cy="133350"/>
    <xdr:pic>
      <xdr:nvPicPr>
        <xdr:cNvPr id="54" name="Imagem 5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C7AD7-1E87-4170-86D0-90DEDE908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14300" cy="133350"/>
    <xdr:pic>
      <xdr:nvPicPr>
        <xdr:cNvPr id="55" name="Imagem 5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4B65C6-F872-4823-A34E-04F85BE28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</xdr:row>
      <xdr:rowOff>0</xdr:rowOff>
    </xdr:from>
    <xdr:ext cx="114300" cy="133350"/>
    <xdr:pic>
      <xdr:nvPicPr>
        <xdr:cNvPr id="56" name="Imagem 5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83C93F-8463-4BF6-B7F5-868B75FC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114300" cy="133350"/>
    <xdr:pic>
      <xdr:nvPicPr>
        <xdr:cNvPr id="57" name="Imagem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035196-AF82-432F-8909-4D9056D43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14300" cy="133350"/>
    <xdr:pic>
      <xdr:nvPicPr>
        <xdr:cNvPr id="58" name="Imagem 5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E23BB7-C2C5-42BA-9A83-06D9059B9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14300" cy="133350"/>
    <xdr:pic>
      <xdr:nvPicPr>
        <xdr:cNvPr id="59" name="Imagem 5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A3DEE-F800-46D7-8EBA-F317A2D6F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14300" cy="133350"/>
    <xdr:pic>
      <xdr:nvPicPr>
        <xdr:cNvPr id="60" name="Imagem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E2486E-A922-440E-AB96-88DCD8BCF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114300" cy="133350"/>
    <xdr:pic>
      <xdr:nvPicPr>
        <xdr:cNvPr id="61" name="Imagem 6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F623DC6A-2A31-4AC5-B15B-67A712C92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37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</xdr:row>
      <xdr:rowOff>0</xdr:rowOff>
    </xdr:from>
    <xdr:ext cx="114300" cy="133350"/>
    <xdr:pic>
      <xdr:nvPicPr>
        <xdr:cNvPr id="62" name="Imagem 6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2E9CC6EC-43CF-4F2A-B57D-0C0EE2037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85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114300" cy="133350"/>
    <xdr:pic>
      <xdr:nvPicPr>
        <xdr:cNvPr id="63" name="Imagem 62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DE3B9474-CC27-494B-9190-37BFDCFCE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5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114300" cy="133350"/>
    <xdr:pic>
      <xdr:nvPicPr>
        <xdr:cNvPr id="64" name="Imagem 6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D74DAB69-80D8-4D78-86A4-E4C8739C7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5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27</xdr:row>
      <xdr:rowOff>0</xdr:rowOff>
    </xdr:from>
    <xdr:ext cx="114300" cy="133350"/>
    <xdr:pic>
      <xdr:nvPicPr>
        <xdr:cNvPr id="65" name="Imagem 6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11696882-B295-465F-8477-84F47785E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90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114300" cy="133350"/>
    <xdr:pic>
      <xdr:nvPicPr>
        <xdr:cNvPr id="66" name="Imagem 65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6CE71B52-9802-45EF-AE29-5DDCB251A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90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29</xdr:row>
      <xdr:rowOff>0</xdr:rowOff>
    </xdr:from>
    <xdr:ext cx="114300" cy="133350"/>
    <xdr:pic>
      <xdr:nvPicPr>
        <xdr:cNvPr id="67" name="Imagem 66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D167C64B-955E-4142-9F31-F4C8E73A7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90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114300" cy="133350"/>
    <xdr:pic>
      <xdr:nvPicPr>
        <xdr:cNvPr id="68" name="Imagem 67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257EFC54-5C7A-4E10-B840-F8C8FF275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67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114300" cy="133350"/>
    <xdr:pic>
      <xdr:nvPicPr>
        <xdr:cNvPr id="69" name="Imagem 68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F320710A-8648-4FA4-B46C-242698363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67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114300" cy="133350"/>
    <xdr:pic>
      <xdr:nvPicPr>
        <xdr:cNvPr id="70" name="Imagem 69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848D465F-9174-44C8-9BA4-B26B4D3A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29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114300" cy="133350"/>
    <xdr:pic>
      <xdr:nvPicPr>
        <xdr:cNvPr id="71" name="Imagem 70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11E96D41-D2CC-4284-B510-1303545B9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29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114300" cy="133350"/>
    <xdr:pic>
      <xdr:nvPicPr>
        <xdr:cNvPr id="72" name="Imagem 71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B77879B-A6FC-4B77-9875-679866F5A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29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33</xdr:row>
      <xdr:rowOff>0</xdr:rowOff>
    </xdr:from>
    <xdr:ext cx="114300" cy="133350"/>
    <xdr:pic>
      <xdr:nvPicPr>
        <xdr:cNvPr id="73" name="Imagem 7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F34FC70-F17C-4592-8601-1A4420B91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82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33</xdr:row>
      <xdr:rowOff>0</xdr:rowOff>
    </xdr:from>
    <xdr:ext cx="114300" cy="133350"/>
    <xdr:pic>
      <xdr:nvPicPr>
        <xdr:cNvPr id="74" name="Imagem 73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5A65B23-9970-46DB-ACE1-51649E653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82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34</xdr:row>
      <xdr:rowOff>0</xdr:rowOff>
    </xdr:from>
    <xdr:ext cx="114300" cy="133350"/>
    <xdr:pic>
      <xdr:nvPicPr>
        <xdr:cNvPr id="75" name="Imagem 74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FBEAFB2F-5952-4CD5-95AB-87B24E296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82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35</xdr:row>
      <xdr:rowOff>0</xdr:rowOff>
    </xdr:from>
    <xdr:ext cx="114300" cy="133350"/>
    <xdr:pic>
      <xdr:nvPicPr>
        <xdr:cNvPr id="76" name="Imagem 75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B8CDF489-1531-4BB6-8E56-72A5DA2B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82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36</xdr:row>
      <xdr:rowOff>0</xdr:rowOff>
    </xdr:from>
    <xdr:ext cx="114300" cy="133350"/>
    <xdr:pic>
      <xdr:nvPicPr>
        <xdr:cNvPr id="77" name="Imagem 76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77477468-C270-4EC9-BD32-6B695D1BA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82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37</xdr:row>
      <xdr:rowOff>0</xdr:rowOff>
    </xdr:from>
    <xdr:ext cx="114300" cy="133350"/>
    <xdr:pic>
      <xdr:nvPicPr>
        <xdr:cNvPr id="78" name="Imagem 77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4FA59AF-F339-4938-9106-E2AB331B6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82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114300" cy="133350"/>
    <xdr:pic>
      <xdr:nvPicPr>
        <xdr:cNvPr id="79" name="Imagem 78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50C7C09-201E-4D26-A8FC-27C20A487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82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114300" cy="133350"/>
    <xdr:pic>
      <xdr:nvPicPr>
        <xdr:cNvPr id="80" name="Imagem 79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70BBEB0C-12CC-4F1C-901B-EA62A162A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82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114300" cy="133350"/>
    <xdr:pic>
      <xdr:nvPicPr>
        <xdr:cNvPr id="81" name="Imagem 80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EB947D14-C221-437B-AD28-919E758D5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82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114300" cy="133350"/>
    <xdr:pic>
      <xdr:nvPicPr>
        <xdr:cNvPr id="82" name="Imagem 81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98A706EA-9554-401D-A17D-C9A01EE80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82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114300" cy="133350"/>
    <xdr:pic>
      <xdr:nvPicPr>
        <xdr:cNvPr id="83" name="Imagem 8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2F082CF1-6207-46CE-8CAB-4F6F5EB86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82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114300</xdr:colOff>
      <xdr:row>3</xdr:row>
      <xdr:rowOff>133350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D30D5-94B8-D3A6-A9E8-E58EB4893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133350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A04BB0-E6C7-A298-4DBD-C4751E87C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5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114300</xdr:colOff>
      <xdr:row>5</xdr:row>
      <xdr:rowOff>133350</xdr:rowOff>
    </xdr:to>
    <xdr:pic>
      <xdr:nvPicPr>
        <xdr:cNvPr id="4" name="Imagem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541894-51AD-85D7-5AB8-F31492FC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9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114300</xdr:colOff>
      <xdr:row>6</xdr:row>
      <xdr:rowOff>133350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EB472C-224A-0909-FB83-AD51E77B7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114300</xdr:colOff>
      <xdr:row>7</xdr:row>
      <xdr:rowOff>133350</xdr:rowOff>
    </xdr:to>
    <xdr:pic>
      <xdr:nvPicPr>
        <xdr:cNvPr id="6" name="Imagem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CCBEA36-076F-D44B-C79A-001795A8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5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114300</xdr:colOff>
      <xdr:row>8</xdr:row>
      <xdr:rowOff>133350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3244207-FED6-7F1D-0D3D-629A25870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8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114300</xdr:colOff>
      <xdr:row>9</xdr:row>
      <xdr:rowOff>133350</xdr:rowOff>
    </xdr:to>
    <xdr:pic>
      <xdr:nvPicPr>
        <xdr:cNvPr id="8" name="Imagem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F836271-E251-4782-43C3-770D55168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0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133350</xdr:rowOff>
    </xdr:to>
    <xdr:pic>
      <xdr:nvPicPr>
        <xdr:cNvPr id="9" name="Imagem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BF7D202-5B4F-D934-F086-2100B115E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133350</xdr:rowOff>
    </xdr:to>
    <xdr:pic>
      <xdr:nvPicPr>
        <xdr:cNvPr id="10" name="Imagem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4178BE3-99E5-2E43-57E7-6F55969FA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63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133350</xdr:rowOff>
    </xdr:to>
    <xdr:pic>
      <xdr:nvPicPr>
        <xdr:cNvPr id="11" name="Imagem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D8E1066-DDBA-6072-BA5E-BBA6168AE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6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133350</xdr:rowOff>
    </xdr:to>
    <xdr:pic>
      <xdr:nvPicPr>
        <xdr:cNvPr id="12" name="Imagem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BFFB679-1B5C-3D8C-D41A-2130A9C8E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78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133350</xdr:rowOff>
    </xdr:to>
    <xdr:pic>
      <xdr:nvPicPr>
        <xdr:cNvPr id="13" name="Imagem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C113A8B-A17D-877D-5D5C-36FB58033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133350</xdr:rowOff>
    </xdr:to>
    <xdr:pic>
      <xdr:nvPicPr>
        <xdr:cNvPr id="14" name="Imagem 1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79F042E-EE10-BA86-409F-7029329EE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45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16</xdr:row>
      <xdr:rowOff>133350</xdr:rowOff>
    </xdr:to>
    <xdr:pic>
      <xdr:nvPicPr>
        <xdr:cNvPr id="15" name="Imagem 1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B599DE8-4FB9-3058-5712-BAAB02403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64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133350</xdr:rowOff>
    </xdr:to>
    <xdr:pic>
      <xdr:nvPicPr>
        <xdr:cNvPr id="16" name="Imagem 1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4A46434-BCE9-C4EF-CA9F-5EEBF7783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12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133350</xdr:rowOff>
    </xdr:to>
    <xdr:pic>
      <xdr:nvPicPr>
        <xdr:cNvPr id="17" name="Imagem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271D875-1394-8ACC-E533-837AB33F7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51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114300</xdr:colOff>
      <xdr:row>19</xdr:row>
      <xdr:rowOff>133350</xdr:rowOff>
    </xdr:to>
    <xdr:pic>
      <xdr:nvPicPr>
        <xdr:cNvPr id="18" name="Imagem 1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6E3031C-B455-4327-4F0B-9076E902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5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114300</xdr:colOff>
      <xdr:row>20</xdr:row>
      <xdr:rowOff>133350</xdr:rowOff>
    </xdr:to>
    <xdr:pic>
      <xdr:nvPicPr>
        <xdr:cNvPr id="19" name="Imagem 1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A8E2BA9-8E18-B20A-6BF2-4A08D2025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04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133350</xdr:rowOff>
    </xdr:to>
    <xdr:pic>
      <xdr:nvPicPr>
        <xdr:cNvPr id="20" name="Imagem 1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1637343-805E-B25F-E3B1-239D632E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71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133350</xdr:rowOff>
    </xdr:to>
    <xdr:pic>
      <xdr:nvPicPr>
        <xdr:cNvPr id="21" name="Imagem 2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D07D67AE-3014-2A3C-8912-5289B5E15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85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133350</xdr:rowOff>
    </xdr:to>
    <xdr:pic>
      <xdr:nvPicPr>
        <xdr:cNvPr id="22" name="Imagem 2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F461DE1-966C-7337-CEC9-F7297676E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114300</xdr:colOff>
      <xdr:row>23</xdr:row>
      <xdr:rowOff>133350</xdr:rowOff>
    </xdr:to>
    <xdr:pic>
      <xdr:nvPicPr>
        <xdr:cNvPr id="23" name="Imagem 2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19632D36-4ED2-B575-78AC-946147D9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15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114300</xdr:colOff>
      <xdr:row>24</xdr:row>
      <xdr:rowOff>133350</xdr:rowOff>
    </xdr:to>
    <xdr:pic>
      <xdr:nvPicPr>
        <xdr:cNvPr id="24" name="Imagem 23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BF0F288D-D823-F326-18BB-115FA489E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20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114300</xdr:colOff>
      <xdr:row>25</xdr:row>
      <xdr:rowOff>133350</xdr:rowOff>
    </xdr:to>
    <xdr:pic>
      <xdr:nvPicPr>
        <xdr:cNvPr id="25" name="Imagem 2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FE541BEE-8BB7-0158-DFB1-5E742849D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92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</xdr:row>
      <xdr:rowOff>0</xdr:rowOff>
    </xdr:from>
    <xdr:ext cx="114300" cy="133350"/>
    <xdr:pic>
      <xdr:nvPicPr>
        <xdr:cNvPr id="26" name="Imagem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27AB75-148E-4403-938B-D8D45FACA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14300" cy="133350"/>
    <xdr:pic>
      <xdr:nvPicPr>
        <xdr:cNvPr id="27" name="Imagem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B1AABA-287B-4571-84F6-64318FF1E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114300" cy="133350"/>
    <xdr:pic>
      <xdr:nvPicPr>
        <xdr:cNvPr id="28" name="Imagem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8337A2-9ABD-4FBB-9C65-7D57A51F7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114300" cy="133350"/>
    <xdr:pic>
      <xdr:nvPicPr>
        <xdr:cNvPr id="29" name="Imagem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C9F357-34CE-4AE3-94BF-9E506AD8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114300" cy="133350"/>
    <xdr:pic>
      <xdr:nvPicPr>
        <xdr:cNvPr id="30" name="Imagem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36AF80-2F1D-4995-A8D3-9BC15B519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114300" cy="133350"/>
    <xdr:pic>
      <xdr:nvPicPr>
        <xdr:cNvPr id="31" name="Imagem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39EB7B-4DD9-454E-AF79-E1F62A782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114300" cy="133350"/>
    <xdr:pic>
      <xdr:nvPicPr>
        <xdr:cNvPr id="32" name="Imagem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C029DA-AF38-4151-9A20-3EAB0705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</xdr:row>
      <xdr:rowOff>0</xdr:rowOff>
    </xdr:from>
    <xdr:ext cx="114300" cy="133350"/>
    <xdr:pic>
      <xdr:nvPicPr>
        <xdr:cNvPr id="33" name="Imagem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F1A396-85F8-45D5-B6F6-FC27378F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114300" cy="133350"/>
    <xdr:pic>
      <xdr:nvPicPr>
        <xdr:cNvPr id="34" name="Imagem 3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380392D-91F7-4C0F-93D7-55C49FFA9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14300" cy="133350"/>
    <xdr:pic>
      <xdr:nvPicPr>
        <xdr:cNvPr id="35" name="Imagem 3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227480A-4EB7-44DB-ADDE-7F0F6E11D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14300" cy="133350"/>
    <xdr:pic>
      <xdr:nvPicPr>
        <xdr:cNvPr id="36" name="Imagem 3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0BE9569-A024-4F3E-A4F9-C58639423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</xdr:row>
      <xdr:rowOff>0</xdr:rowOff>
    </xdr:from>
    <xdr:ext cx="114300" cy="133350"/>
    <xdr:pic>
      <xdr:nvPicPr>
        <xdr:cNvPr id="37" name="Imagem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96CFC79-AB65-4A1F-8B15-8D26B70C9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114300" cy="133350"/>
    <xdr:pic>
      <xdr:nvPicPr>
        <xdr:cNvPr id="38" name="Imagem 3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C0445E8-CD0D-495B-B674-CA222AB4D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14300" cy="133350"/>
    <xdr:pic>
      <xdr:nvPicPr>
        <xdr:cNvPr id="39" name="Imagem 3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A6E773E-0908-4BF3-B1A1-678202919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14300" cy="133350"/>
    <xdr:pic>
      <xdr:nvPicPr>
        <xdr:cNvPr id="40" name="Imagem 3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B57DB6D-C974-480B-B9B5-F77114A2A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114300" cy="133350"/>
    <xdr:pic>
      <xdr:nvPicPr>
        <xdr:cNvPr id="41" name="Imagem 4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40F3B27-18B1-44DB-8A09-D44A3FD16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114300" cy="133350"/>
    <xdr:pic>
      <xdr:nvPicPr>
        <xdr:cNvPr id="42" name="Imagem 4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8A25C3A-B796-48FF-BF25-B34545210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69400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114300" cy="133350"/>
    <xdr:pic>
      <xdr:nvPicPr>
        <xdr:cNvPr id="43" name="Imagem 4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BD689383-C4A5-49A8-B8D1-82769B6CB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74400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114300</xdr:colOff>
      <xdr:row>3</xdr:row>
      <xdr:rowOff>133350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CDA4A7-ADAF-67FD-C264-65EA3DF19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133350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8DAFF1-782F-105C-A36F-662B179C7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7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114300</xdr:colOff>
      <xdr:row>5</xdr:row>
      <xdr:rowOff>133350</xdr:rowOff>
    </xdr:to>
    <xdr:pic>
      <xdr:nvPicPr>
        <xdr:cNvPr id="4" name="Imagem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528589-6F44-6855-455F-2160F6538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0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114300</xdr:colOff>
      <xdr:row>6</xdr:row>
      <xdr:rowOff>133350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92F543-AFC8-3BC8-80D9-C4C9549B7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5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114300</xdr:colOff>
      <xdr:row>7</xdr:row>
      <xdr:rowOff>133350</xdr:rowOff>
    </xdr:to>
    <xdr:pic>
      <xdr:nvPicPr>
        <xdr:cNvPr id="6" name="Imagem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7329B47-4226-095D-525C-D1CDBAB33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114300</xdr:colOff>
      <xdr:row>8</xdr:row>
      <xdr:rowOff>133350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B8C3612-664A-CA73-D33E-986DA045E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114300</xdr:colOff>
      <xdr:row>9</xdr:row>
      <xdr:rowOff>133350</xdr:rowOff>
    </xdr:to>
    <xdr:pic>
      <xdr:nvPicPr>
        <xdr:cNvPr id="8" name="Imagem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92228E1-7040-5194-6A47-F9859762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06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133350</xdr:rowOff>
    </xdr:to>
    <xdr:pic>
      <xdr:nvPicPr>
        <xdr:cNvPr id="9" name="Imagem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15F4E1A-154C-3A1A-5796-098799381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77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133350</xdr:rowOff>
    </xdr:to>
    <xdr:pic>
      <xdr:nvPicPr>
        <xdr:cNvPr id="10" name="Imagem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C4D5D61-A815-11DB-1EE2-F5A2DB06B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11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133350</xdr:rowOff>
    </xdr:to>
    <xdr:pic>
      <xdr:nvPicPr>
        <xdr:cNvPr id="11" name="Imagem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B54B43E-98B4-663B-45A2-D595AC247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44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133350</xdr:rowOff>
    </xdr:to>
    <xdr:pic>
      <xdr:nvPicPr>
        <xdr:cNvPr id="12" name="Imagem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875352B-9DBB-6605-0859-EC8995E7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54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133350</xdr:rowOff>
    </xdr:to>
    <xdr:pic>
      <xdr:nvPicPr>
        <xdr:cNvPr id="13" name="Imagem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B791056-839D-8DDB-3C83-C98213C9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26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133350</xdr:rowOff>
    </xdr:to>
    <xdr:pic>
      <xdr:nvPicPr>
        <xdr:cNvPr id="14" name="Imagem 1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E7A4C83-8D95-5936-D9E2-7FB573153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271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114300</xdr:colOff>
      <xdr:row>16</xdr:row>
      <xdr:rowOff>133350</xdr:rowOff>
    </xdr:to>
    <xdr:pic>
      <xdr:nvPicPr>
        <xdr:cNvPr id="15" name="Imagem 1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AA4DEED-165E-D6D2-AB54-7CEE34AB9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80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133350</xdr:rowOff>
    </xdr:to>
    <xdr:pic>
      <xdr:nvPicPr>
        <xdr:cNvPr id="16" name="Imagem 1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17EDCFF4-6167-F5A8-A01B-19989061A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04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133350</xdr:rowOff>
    </xdr:to>
    <xdr:pic>
      <xdr:nvPicPr>
        <xdr:cNvPr id="17" name="Imagem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49418AE-EC3C-4FCF-304F-7F7145FC7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048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114300</xdr:colOff>
      <xdr:row>19</xdr:row>
      <xdr:rowOff>133350</xdr:rowOff>
    </xdr:to>
    <xdr:pic>
      <xdr:nvPicPr>
        <xdr:cNvPr id="18" name="Imagem 1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94E44914-677E-F77E-271B-C91E829F1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00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114300</xdr:colOff>
      <xdr:row>20</xdr:row>
      <xdr:rowOff>133350</xdr:rowOff>
    </xdr:to>
    <xdr:pic>
      <xdr:nvPicPr>
        <xdr:cNvPr id="19" name="Imagem 1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6583FBF-7660-FB98-C2F4-D04F1006F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198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133350</xdr:rowOff>
    </xdr:to>
    <xdr:pic>
      <xdr:nvPicPr>
        <xdr:cNvPr id="20" name="Imagem 1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A3906637-81D0-4484-BC91-0660E5D94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628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133350</xdr:rowOff>
    </xdr:to>
    <xdr:pic>
      <xdr:nvPicPr>
        <xdr:cNvPr id="21" name="Imagem 2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F6C6C2B1-A774-6BE2-CCBB-01CD5D9EB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939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114300</xdr:colOff>
      <xdr:row>23</xdr:row>
      <xdr:rowOff>133350</xdr:rowOff>
    </xdr:to>
    <xdr:pic>
      <xdr:nvPicPr>
        <xdr:cNvPr id="22" name="Imagem 2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4840B31-7628-DF73-D9B0-1056FC459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92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114300</xdr:colOff>
      <xdr:row>24</xdr:row>
      <xdr:rowOff>133350</xdr:rowOff>
    </xdr:to>
    <xdr:pic>
      <xdr:nvPicPr>
        <xdr:cNvPr id="23" name="Imagem 2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76EFECE4-3800-F995-4DEA-AA14099A6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26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114300</xdr:colOff>
      <xdr:row>25</xdr:row>
      <xdr:rowOff>133350</xdr:rowOff>
    </xdr:to>
    <xdr:pic>
      <xdr:nvPicPr>
        <xdr:cNvPr id="24" name="Imagem 23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8F4159A4-6118-EEE4-0B74-C644A061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036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114300</xdr:colOff>
      <xdr:row>26</xdr:row>
      <xdr:rowOff>133350</xdr:rowOff>
    </xdr:to>
    <xdr:pic>
      <xdr:nvPicPr>
        <xdr:cNvPr id="25" name="Imagem 2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E09ED19-5474-5CC4-5CBC-D7BE9311C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178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114300</xdr:colOff>
      <xdr:row>27</xdr:row>
      <xdr:rowOff>133350</xdr:rowOff>
    </xdr:to>
    <xdr:pic>
      <xdr:nvPicPr>
        <xdr:cNvPr id="26" name="Imagem 25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928C0ACC-4809-6511-EBF3-9C1E3EDE0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228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133350</xdr:rowOff>
    </xdr:to>
    <xdr:pic>
      <xdr:nvPicPr>
        <xdr:cNvPr id="27" name="Imagem 26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C5CD8C90-0E23-546E-EE4A-28F57B0F7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183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133350</xdr:rowOff>
    </xdr:to>
    <xdr:pic>
      <xdr:nvPicPr>
        <xdr:cNvPr id="28" name="Imagem 27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6E1FB559-24B0-EC52-38C2-D2D942CE4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138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133350</xdr:rowOff>
    </xdr:to>
    <xdr:pic>
      <xdr:nvPicPr>
        <xdr:cNvPr id="29" name="Imagem 2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245AF3AA-0F31-FA1E-6CBA-AA4D6A8A3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568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</xdr:row>
      <xdr:rowOff>0</xdr:rowOff>
    </xdr:from>
    <xdr:ext cx="114300" cy="133350"/>
    <xdr:pic>
      <xdr:nvPicPr>
        <xdr:cNvPr id="30" name="Imagem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339C1F-1DE7-4293-B1C9-6D930649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14300" cy="133350"/>
    <xdr:pic>
      <xdr:nvPicPr>
        <xdr:cNvPr id="31" name="Imagem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542B89-37BD-44E4-871F-DB93D427D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114300" cy="133350"/>
    <xdr:pic>
      <xdr:nvPicPr>
        <xdr:cNvPr id="32" name="Imagem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C7AE98-51B9-4E28-9055-C0C3A7B8C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114300" cy="133350"/>
    <xdr:pic>
      <xdr:nvPicPr>
        <xdr:cNvPr id="33" name="Imagem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DB867B-F7AE-4266-AD5D-2237476CE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114300" cy="133350"/>
    <xdr:pic>
      <xdr:nvPicPr>
        <xdr:cNvPr id="34" name="Imagem 3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447945-24C6-47DA-99A8-FFDB39C0F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114300" cy="133350"/>
    <xdr:pic>
      <xdr:nvPicPr>
        <xdr:cNvPr id="35" name="Imagem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1C64A3-9528-4EFE-8D33-3253B42FF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114300" cy="133350"/>
    <xdr:pic>
      <xdr:nvPicPr>
        <xdr:cNvPr id="36" name="Imagem 3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E447E6-C7A4-4B46-B59D-B0D193B6E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</xdr:row>
      <xdr:rowOff>0</xdr:rowOff>
    </xdr:from>
    <xdr:ext cx="114300" cy="133350"/>
    <xdr:pic>
      <xdr:nvPicPr>
        <xdr:cNvPr id="37" name="Imagem 3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22F1F58-DD9A-4B9F-AB35-375A9CDBA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9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</xdr:row>
      <xdr:rowOff>0</xdr:rowOff>
    </xdr:from>
    <xdr:ext cx="114300" cy="133350"/>
    <xdr:pic>
      <xdr:nvPicPr>
        <xdr:cNvPr id="38" name="Imagem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8D4FF7-C4BC-4DA6-B591-7D1975995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9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14300" cy="133350"/>
    <xdr:pic>
      <xdr:nvPicPr>
        <xdr:cNvPr id="39" name="Imagem 3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DBAE842-5A93-46D8-86F6-6457B0762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9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14300" cy="133350"/>
    <xdr:pic>
      <xdr:nvPicPr>
        <xdr:cNvPr id="40" name="Imagem 3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EFBCEE-5545-46E6-8449-92BB19531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9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14300" cy="133350"/>
    <xdr:pic>
      <xdr:nvPicPr>
        <xdr:cNvPr id="41" name="Imagem 4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0A5C7BC-A029-4B7A-AA12-0CB56E2CA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9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14300" cy="133350"/>
    <xdr:pic>
      <xdr:nvPicPr>
        <xdr:cNvPr id="42" name="Imagem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35FBB4-B0CE-4AB7-8CDA-94EB666EE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9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14300" cy="133350"/>
    <xdr:pic>
      <xdr:nvPicPr>
        <xdr:cNvPr id="43" name="Imagem 4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5BC9C17-7A93-40D4-83EE-0450086AB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01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</xdr:row>
      <xdr:rowOff>0</xdr:rowOff>
    </xdr:from>
    <xdr:ext cx="114300" cy="133350"/>
    <xdr:pic>
      <xdr:nvPicPr>
        <xdr:cNvPr id="44" name="Imagem 4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AB7CD15-A993-4CD1-B97B-194AB5606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78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114300" cy="133350"/>
    <xdr:pic>
      <xdr:nvPicPr>
        <xdr:cNvPr id="45" name="Imagem 4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FA14CC4-7D3D-4187-B9B5-1A13D7814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78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14300" cy="133350"/>
    <xdr:pic>
      <xdr:nvPicPr>
        <xdr:cNvPr id="46" name="Imagem 4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1056F15-4CFE-42F4-9170-D6D053B97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78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14300" cy="133350"/>
    <xdr:pic>
      <xdr:nvPicPr>
        <xdr:cNvPr id="47" name="Imagem 4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98779C3A-2368-4915-8293-D81D27D58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411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14300" cy="133350"/>
    <xdr:pic>
      <xdr:nvPicPr>
        <xdr:cNvPr id="48" name="Imagem 4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7F0945C-3B55-4939-971D-2F66F49BC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411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114300" cy="133350"/>
    <xdr:pic>
      <xdr:nvPicPr>
        <xdr:cNvPr id="49" name="Imagem 48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0602C60-8837-4932-B590-1D9B5A813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411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114300" cy="133350"/>
    <xdr:pic>
      <xdr:nvPicPr>
        <xdr:cNvPr id="50" name="Imagem 4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927B4C9-B2CF-4D05-A564-5015D862B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411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114300" cy="133350"/>
    <xdr:pic>
      <xdr:nvPicPr>
        <xdr:cNvPr id="51" name="Imagem 5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DBF5580A-A774-4D7B-B1B4-3487BEE37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511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</xdr:row>
      <xdr:rowOff>0</xdr:rowOff>
    </xdr:from>
    <xdr:ext cx="114300" cy="133350"/>
    <xdr:pic>
      <xdr:nvPicPr>
        <xdr:cNvPr id="52" name="Imagem 5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B0FF7AD-E620-4206-AAEA-E9C10DF33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276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</xdr:row>
      <xdr:rowOff>0</xdr:rowOff>
    </xdr:from>
    <xdr:ext cx="114300" cy="133350"/>
    <xdr:pic>
      <xdr:nvPicPr>
        <xdr:cNvPr id="53" name="Imagem 5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82DA9DE-4BAE-470C-9443-AF93989AB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276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27</xdr:row>
      <xdr:rowOff>0</xdr:rowOff>
    </xdr:from>
    <xdr:ext cx="114300" cy="133350"/>
    <xdr:pic>
      <xdr:nvPicPr>
        <xdr:cNvPr id="54" name="Imagem 53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BCD2FBCB-86DC-4AA6-B5A5-72BDC30DD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616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114300" cy="133350"/>
    <xdr:pic>
      <xdr:nvPicPr>
        <xdr:cNvPr id="55" name="Imagem 5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153FA4DA-3468-406B-B563-89ADF9F30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616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29</xdr:row>
      <xdr:rowOff>0</xdr:rowOff>
    </xdr:from>
    <xdr:ext cx="114300" cy="133350"/>
    <xdr:pic>
      <xdr:nvPicPr>
        <xdr:cNvPr id="56" name="Imagem 55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BE10EAC0-F9F9-41F0-A4F4-C3A999058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616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114300" cy="133350"/>
    <xdr:pic>
      <xdr:nvPicPr>
        <xdr:cNvPr id="57" name="Imagem 56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4809C27B-2EA0-47EC-99F4-CB74F479A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616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114300</xdr:colOff>
      <xdr:row>3</xdr:row>
      <xdr:rowOff>133350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1E209B-F2C4-DA27-08B2-78AC74F0E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114300</xdr:colOff>
      <xdr:row>4</xdr:row>
      <xdr:rowOff>133350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0C4507-E0AF-6DDC-BB70-75EEC9D2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0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114300</xdr:colOff>
      <xdr:row>5</xdr:row>
      <xdr:rowOff>133350</xdr:rowOff>
    </xdr:to>
    <xdr:pic>
      <xdr:nvPicPr>
        <xdr:cNvPr id="4" name="Imagem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63C489-6B5C-E131-B6CA-909D85434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5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114300</xdr:colOff>
      <xdr:row>6</xdr:row>
      <xdr:rowOff>133350</xdr:rowOff>
    </xdr:to>
    <xdr:pic>
      <xdr:nvPicPr>
        <xdr:cNvPr id="5" name="Imagem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6197E0-F680-ED99-422E-7BE043AFE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01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114300</xdr:colOff>
      <xdr:row>7</xdr:row>
      <xdr:rowOff>133350</xdr:rowOff>
    </xdr:to>
    <xdr:pic>
      <xdr:nvPicPr>
        <xdr:cNvPr id="6" name="Imagem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CBB830-D336-BF9D-55B9-19DE78AF7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114300</xdr:colOff>
      <xdr:row>8</xdr:row>
      <xdr:rowOff>133350</xdr:rowOff>
    </xdr:to>
    <xdr:pic>
      <xdr:nvPicPr>
        <xdr:cNvPr id="7" name="Imagem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5DF0F9-5262-E552-4135-022F115A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7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114300</xdr:colOff>
      <xdr:row>9</xdr:row>
      <xdr:rowOff>133350</xdr:rowOff>
    </xdr:to>
    <xdr:pic>
      <xdr:nvPicPr>
        <xdr:cNvPr id="8" name="Imagem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0BD697A-EE3F-DFAE-CDEE-A0B2E6AE1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8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133350</xdr:rowOff>
    </xdr:to>
    <xdr:pic>
      <xdr:nvPicPr>
        <xdr:cNvPr id="9" name="Imagem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2039B93-A870-AC46-1F19-CEC55592A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93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133350</xdr:rowOff>
    </xdr:to>
    <xdr:pic>
      <xdr:nvPicPr>
        <xdr:cNvPr id="10" name="Imagem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C19EE84-D69B-657D-1E1E-FFADB1DBF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60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133350</xdr:rowOff>
    </xdr:to>
    <xdr:pic>
      <xdr:nvPicPr>
        <xdr:cNvPr id="11" name="Imagem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BBB00CA-197C-7599-EA3D-F8EC961F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213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133350</xdr:rowOff>
    </xdr:to>
    <xdr:pic>
      <xdr:nvPicPr>
        <xdr:cNvPr id="12" name="Imagem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51E0D95-22AA-A747-2D2E-2D7ABF0E2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18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133350</xdr:rowOff>
    </xdr:to>
    <xdr:pic>
      <xdr:nvPicPr>
        <xdr:cNvPr id="13" name="Imagem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3209B92-4C57-81F5-52B3-99CC18AED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6167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</xdr:row>
      <xdr:rowOff>0</xdr:rowOff>
    </xdr:from>
    <xdr:ext cx="114300" cy="133350"/>
    <xdr:pic>
      <xdr:nvPicPr>
        <xdr:cNvPr id="14" name="Imagem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6A42BB-015F-4265-BE0C-6E62D00A5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14300" cy="133350"/>
    <xdr:pic>
      <xdr:nvPicPr>
        <xdr:cNvPr id="15" name="Imagem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1EAB65-BE31-4633-A282-16E775328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114300" cy="133350"/>
    <xdr:pic>
      <xdr:nvPicPr>
        <xdr:cNvPr id="16" name="Imagem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21B314-D4E3-4FC6-A6BE-3DD15D6E3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114300" cy="133350"/>
    <xdr:pic>
      <xdr:nvPicPr>
        <xdr:cNvPr id="17" name="Imagem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C350CA-0E81-40EA-BD96-6DA5EF90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114300" cy="133350"/>
    <xdr:pic>
      <xdr:nvPicPr>
        <xdr:cNvPr id="18" name="Imagem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83A57E0-EE40-465F-96A9-F3872167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14300" cy="133350"/>
    <xdr:pic>
      <xdr:nvPicPr>
        <xdr:cNvPr id="19" name="Imagem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FF6FC1D-CA97-4CA2-9309-E25970BF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16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114300" cy="133350"/>
    <xdr:pic>
      <xdr:nvPicPr>
        <xdr:cNvPr id="20" name="Imagem 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B23A6ED-51F5-44B4-823D-5DF7C2A45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78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114300" cy="133350"/>
    <xdr:pic>
      <xdr:nvPicPr>
        <xdr:cNvPr id="21" name="Imagem 2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5492F69-7F2F-45DC-9741-2D3696EDC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78025"/>
          <a:ext cx="1143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&#225;rios/claudio.garcia/Desktop/SECOM/N&#218;MEROS%20SECOM%20-%202010%20a%202021/SECOM%202021%20AQUISI&#199;&#213;ES%20E%20CONTRTA&#199;&#213;ES/SECOM%202021%20-%20GERAL%20-%20Copia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SUPRIMENTO DE FUNDOS"/>
      <sheetName val="TO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4222-490B-487E-A69C-0CB07E210263}">
  <dimension ref="A3:K41"/>
  <sheetViews>
    <sheetView workbookViewId="0">
      <selection activeCell="F13" sqref="F13"/>
    </sheetView>
  </sheetViews>
  <sheetFormatPr defaultRowHeight="15" x14ac:dyDescent="0.25"/>
  <cols>
    <col min="1" max="1" width="17.28515625" customWidth="1"/>
    <col min="4" max="4" width="17" customWidth="1"/>
    <col min="5" max="5" width="14.5703125" customWidth="1"/>
    <col min="7" max="7" width="27.7109375" customWidth="1"/>
    <col min="8" max="8" width="14.42578125" customWidth="1"/>
    <col min="9" max="9" width="26.140625" customWidth="1"/>
    <col min="10" max="10" width="18.85546875" customWidth="1"/>
    <col min="11" max="11" width="27" customWidth="1"/>
  </cols>
  <sheetData>
    <row r="3" spans="1:11" ht="15.75" thickBot="1" x14ac:dyDescent="0.3"/>
    <row r="4" spans="1:11" x14ac:dyDescent="0.25">
      <c r="A4" s="6" t="s">
        <v>93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7" t="s">
        <v>9</v>
      </c>
    </row>
    <row r="5" spans="1:11" ht="45" x14ac:dyDescent="0.25">
      <c r="A5" s="2" t="s">
        <v>94</v>
      </c>
      <c r="B5" s="2" t="s">
        <v>10</v>
      </c>
      <c r="C5" s="2" t="s">
        <v>11</v>
      </c>
      <c r="D5" s="3">
        <v>44419</v>
      </c>
      <c r="E5" s="3">
        <v>44579</v>
      </c>
      <c r="F5" s="2">
        <v>47121</v>
      </c>
      <c r="G5" s="2" t="s">
        <v>12</v>
      </c>
      <c r="H5" s="2">
        <v>1</v>
      </c>
      <c r="I5" s="4">
        <v>2149.65</v>
      </c>
      <c r="J5" s="2" t="s">
        <v>14</v>
      </c>
      <c r="K5" s="8" t="s">
        <v>13</v>
      </c>
    </row>
    <row r="6" spans="1:11" ht="45" x14ac:dyDescent="0.25">
      <c r="A6" s="2" t="s">
        <v>94</v>
      </c>
      <c r="B6" s="2" t="s">
        <v>10</v>
      </c>
      <c r="C6" s="2" t="s">
        <v>11</v>
      </c>
      <c r="D6" s="3">
        <v>44419</v>
      </c>
      <c r="E6" s="3">
        <v>44579</v>
      </c>
      <c r="F6" s="2">
        <v>47121</v>
      </c>
      <c r="G6" s="2" t="s">
        <v>12</v>
      </c>
      <c r="H6" s="2">
        <v>1</v>
      </c>
      <c r="I6" s="4">
        <v>1050.3</v>
      </c>
      <c r="J6" s="2" t="s">
        <v>14</v>
      </c>
      <c r="K6" s="8" t="s">
        <v>13</v>
      </c>
    </row>
    <row r="7" spans="1:11" ht="60" x14ac:dyDescent="0.25">
      <c r="A7" s="2" t="s">
        <v>94</v>
      </c>
      <c r="B7" s="2" t="s">
        <v>15</v>
      </c>
      <c r="C7" s="2"/>
      <c r="D7" s="3">
        <v>44529</v>
      </c>
      <c r="E7" s="3">
        <v>44585</v>
      </c>
      <c r="F7" s="2">
        <v>47128</v>
      </c>
      <c r="G7" s="2" t="s">
        <v>16</v>
      </c>
      <c r="H7" s="2">
        <v>1</v>
      </c>
      <c r="I7" s="4">
        <v>9583</v>
      </c>
      <c r="J7" s="2" t="s">
        <v>17</v>
      </c>
      <c r="K7" s="8" t="s">
        <v>18</v>
      </c>
    </row>
    <row r="8" spans="1:11" ht="30" x14ac:dyDescent="0.25">
      <c r="A8" s="2" t="s">
        <v>94</v>
      </c>
      <c r="B8" s="2" t="s">
        <v>19</v>
      </c>
      <c r="C8" s="2"/>
      <c r="D8" s="2"/>
      <c r="E8" s="3">
        <v>44564</v>
      </c>
      <c r="F8" s="2">
        <v>47047</v>
      </c>
      <c r="G8" s="2" t="s">
        <v>20</v>
      </c>
      <c r="H8" s="2">
        <v>1</v>
      </c>
      <c r="I8" s="4">
        <v>348</v>
      </c>
      <c r="J8" s="2" t="s">
        <v>100</v>
      </c>
      <c r="K8" s="8" t="s">
        <v>21</v>
      </c>
    </row>
    <row r="9" spans="1:11" ht="30" x14ac:dyDescent="0.25">
      <c r="A9" s="2" t="s">
        <v>94</v>
      </c>
      <c r="B9" s="2" t="s">
        <v>19</v>
      </c>
      <c r="C9" s="2"/>
      <c r="D9" s="2"/>
      <c r="E9" s="3">
        <v>44564</v>
      </c>
      <c r="F9" s="2">
        <v>47047</v>
      </c>
      <c r="G9" s="2" t="s">
        <v>20</v>
      </c>
      <c r="H9" s="2">
        <v>1</v>
      </c>
      <c r="I9" s="4">
        <v>1398</v>
      </c>
      <c r="J9" s="2" t="s">
        <v>101</v>
      </c>
      <c r="K9" s="8" t="s">
        <v>21</v>
      </c>
    </row>
    <row r="10" spans="1:11" ht="30" x14ac:dyDescent="0.25">
      <c r="A10" s="2" t="s">
        <v>94</v>
      </c>
      <c r="B10" s="2" t="s">
        <v>19</v>
      </c>
      <c r="C10" s="2"/>
      <c r="D10" s="2"/>
      <c r="E10" s="3">
        <v>44564</v>
      </c>
      <c r="F10" s="2">
        <v>47047</v>
      </c>
      <c r="G10" s="2" t="s">
        <v>20</v>
      </c>
      <c r="H10" s="2">
        <v>1</v>
      </c>
      <c r="I10" s="4">
        <v>398</v>
      </c>
      <c r="J10" s="2" t="s">
        <v>102</v>
      </c>
      <c r="K10" s="8" t="s">
        <v>22</v>
      </c>
    </row>
    <row r="11" spans="1:11" ht="30" x14ac:dyDescent="0.25">
      <c r="A11" s="2" t="s">
        <v>94</v>
      </c>
      <c r="B11" s="2" t="s">
        <v>19</v>
      </c>
      <c r="C11" s="2"/>
      <c r="D11" s="2"/>
      <c r="E11" s="3">
        <v>44564</v>
      </c>
      <c r="F11" s="2">
        <v>47047</v>
      </c>
      <c r="G11" s="2" t="s">
        <v>20</v>
      </c>
      <c r="H11" s="2">
        <v>1</v>
      </c>
      <c r="I11" s="4">
        <v>726.12</v>
      </c>
      <c r="J11" s="2" t="s">
        <v>103</v>
      </c>
      <c r="K11" s="8" t="s">
        <v>23</v>
      </c>
    </row>
    <row r="12" spans="1:11" ht="30" x14ac:dyDescent="0.25">
      <c r="A12" s="2" t="s">
        <v>94</v>
      </c>
      <c r="B12" s="2" t="s">
        <v>19</v>
      </c>
      <c r="C12" s="2"/>
      <c r="D12" s="3">
        <v>44530</v>
      </c>
      <c r="E12" s="3">
        <v>44564</v>
      </c>
      <c r="F12" s="2">
        <v>47047</v>
      </c>
      <c r="G12" s="2" t="s">
        <v>20</v>
      </c>
      <c r="H12" s="2">
        <v>1</v>
      </c>
      <c r="I12" s="4">
        <v>1398</v>
      </c>
      <c r="J12" s="2" t="s">
        <v>104</v>
      </c>
      <c r="K12" s="8" t="s">
        <v>24</v>
      </c>
    </row>
    <row r="13" spans="1:11" ht="180" x14ac:dyDescent="0.25">
      <c r="A13" s="2" t="s">
        <v>95</v>
      </c>
      <c r="B13" s="2" t="s">
        <v>25</v>
      </c>
      <c r="C13" s="2" t="s">
        <v>26</v>
      </c>
      <c r="D13" s="3">
        <v>43642</v>
      </c>
      <c r="E13" s="3">
        <v>44580</v>
      </c>
      <c r="F13" s="2" t="s">
        <v>27</v>
      </c>
      <c r="G13" s="2" t="s">
        <v>28</v>
      </c>
      <c r="H13" s="2">
        <v>1</v>
      </c>
      <c r="I13" s="4">
        <v>852580</v>
      </c>
      <c r="J13" s="2" t="s">
        <v>29</v>
      </c>
      <c r="K13" s="8" t="s">
        <v>30</v>
      </c>
    </row>
    <row r="14" spans="1:11" ht="165" x14ac:dyDescent="0.25">
      <c r="A14" s="2" t="s">
        <v>95</v>
      </c>
      <c r="B14" s="2" t="s">
        <v>31</v>
      </c>
      <c r="C14" s="2" t="s">
        <v>32</v>
      </c>
      <c r="D14" s="3">
        <v>43693</v>
      </c>
      <c r="E14" s="3">
        <v>44586</v>
      </c>
      <c r="F14" s="2" t="s">
        <v>27</v>
      </c>
      <c r="G14" s="2" t="s">
        <v>33</v>
      </c>
      <c r="H14" s="2">
        <v>1</v>
      </c>
      <c r="I14" s="4">
        <v>641167.82999999996</v>
      </c>
      <c r="J14" s="2" t="s">
        <v>34</v>
      </c>
      <c r="K14" s="8" t="s">
        <v>35</v>
      </c>
    </row>
    <row r="15" spans="1:11" ht="45" x14ac:dyDescent="0.25">
      <c r="A15" s="2" t="s">
        <v>94</v>
      </c>
      <c r="B15" s="2" t="s">
        <v>36</v>
      </c>
      <c r="C15" s="2"/>
      <c r="D15" s="3">
        <v>44504</v>
      </c>
      <c r="E15" s="3">
        <v>44572</v>
      </c>
      <c r="F15" s="5">
        <v>47120</v>
      </c>
      <c r="G15" s="2" t="s">
        <v>37</v>
      </c>
      <c r="H15" s="2">
        <v>1</v>
      </c>
      <c r="I15" s="4">
        <v>22729.599999999999</v>
      </c>
      <c r="J15" s="2" t="s">
        <v>38</v>
      </c>
      <c r="K15" s="8" t="s">
        <v>39</v>
      </c>
    </row>
    <row r="16" spans="1:11" ht="75" x14ac:dyDescent="0.25">
      <c r="A16" s="2" t="s">
        <v>96</v>
      </c>
      <c r="B16" s="2" t="s">
        <v>40</v>
      </c>
      <c r="C16" s="2" t="s">
        <v>41</v>
      </c>
      <c r="D16" s="3">
        <v>44543</v>
      </c>
      <c r="E16" s="3">
        <v>44580</v>
      </c>
      <c r="F16" s="2">
        <v>47124</v>
      </c>
      <c r="G16" s="2" t="s">
        <v>42</v>
      </c>
      <c r="H16" s="2">
        <v>1</v>
      </c>
      <c r="I16" s="4">
        <v>1235.5</v>
      </c>
      <c r="J16" s="2" t="s">
        <v>43</v>
      </c>
      <c r="K16" s="8" t="s">
        <v>44</v>
      </c>
    </row>
    <row r="17" spans="1:11" ht="45" x14ac:dyDescent="0.25">
      <c r="A17" s="2" t="s">
        <v>97</v>
      </c>
      <c r="B17" s="2" t="s">
        <v>46</v>
      </c>
      <c r="C17" s="2"/>
      <c r="D17" s="3">
        <v>44200</v>
      </c>
      <c r="E17" s="3">
        <v>44564</v>
      </c>
      <c r="F17" s="2"/>
      <c r="G17" s="2" t="s">
        <v>47</v>
      </c>
      <c r="H17" s="2">
        <v>1</v>
      </c>
      <c r="I17" s="4">
        <v>33596.5</v>
      </c>
      <c r="J17" s="22" t="s">
        <v>110</v>
      </c>
      <c r="K17" s="8" t="s">
        <v>111</v>
      </c>
    </row>
    <row r="18" spans="1:11" ht="345" x14ac:dyDescent="0.25">
      <c r="A18" s="2" t="s">
        <v>97</v>
      </c>
      <c r="B18" s="2" t="s">
        <v>48</v>
      </c>
      <c r="C18" s="2" t="s">
        <v>49</v>
      </c>
      <c r="D18" s="3">
        <v>44221</v>
      </c>
      <c r="E18" s="3">
        <v>44571</v>
      </c>
      <c r="F18" s="2" t="s">
        <v>27</v>
      </c>
      <c r="G18" s="2" t="s">
        <v>50</v>
      </c>
      <c r="H18" s="2">
        <v>1</v>
      </c>
      <c r="I18" s="4">
        <v>2297034</v>
      </c>
      <c r="J18" s="2" t="s">
        <v>51</v>
      </c>
      <c r="K18" s="8" t="s">
        <v>52</v>
      </c>
    </row>
    <row r="19" spans="1:11" ht="60" x14ac:dyDescent="0.25">
      <c r="A19" s="2" t="s">
        <v>97</v>
      </c>
      <c r="B19" s="2" t="s">
        <v>53</v>
      </c>
      <c r="C19" s="2" t="s">
        <v>54</v>
      </c>
      <c r="D19" s="3">
        <v>42549</v>
      </c>
      <c r="E19" s="3">
        <v>44586</v>
      </c>
      <c r="F19" s="2">
        <v>47130</v>
      </c>
      <c r="G19" s="2" t="s">
        <v>55</v>
      </c>
      <c r="H19" s="2">
        <v>1</v>
      </c>
      <c r="I19" s="4">
        <v>5400</v>
      </c>
      <c r="J19" s="2" t="s">
        <v>56</v>
      </c>
      <c r="K19" s="8" t="s">
        <v>57</v>
      </c>
    </row>
    <row r="20" spans="1:11" ht="165" x14ac:dyDescent="0.25">
      <c r="A20" s="2" t="s">
        <v>98</v>
      </c>
      <c r="B20" s="2" t="s">
        <v>59</v>
      </c>
      <c r="C20" s="2" t="s">
        <v>60</v>
      </c>
      <c r="D20" s="3">
        <v>44287</v>
      </c>
      <c r="E20" s="3">
        <v>44580</v>
      </c>
      <c r="F20" s="2" t="s">
        <v>27</v>
      </c>
      <c r="G20" s="2" t="s">
        <v>61</v>
      </c>
      <c r="H20" s="2">
        <v>1</v>
      </c>
      <c r="I20" s="4">
        <v>27000</v>
      </c>
      <c r="J20" s="2" t="s">
        <v>62</v>
      </c>
      <c r="K20" s="8" t="s">
        <v>63</v>
      </c>
    </row>
    <row r="21" spans="1:11" ht="225" x14ac:dyDescent="0.25">
      <c r="A21" s="2" t="s">
        <v>98</v>
      </c>
      <c r="B21" s="2" t="s">
        <v>64</v>
      </c>
      <c r="C21" s="2" t="s">
        <v>65</v>
      </c>
      <c r="D21" s="3">
        <v>44022</v>
      </c>
      <c r="E21" s="3">
        <v>44568</v>
      </c>
      <c r="F21" s="2" t="s">
        <v>27</v>
      </c>
      <c r="G21" s="2" t="s">
        <v>66</v>
      </c>
      <c r="H21" s="2">
        <v>1</v>
      </c>
      <c r="I21" s="4">
        <v>38460.959999999999</v>
      </c>
      <c r="J21" s="2" t="s">
        <v>67</v>
      </c>
      <c r="K21" s="8" t="s">
        <v>68</v>
      </c>
    </row>
    <row r="22" spans="1:11" ht="315" x14ac:dyDescent="0.25">
      <c r="A22" s="2" t="s">
        <v>98</v>
      </c>
      <c r="B22" s="2" t="s">
        <v>69</v>
      </c>
      <c r="C22" s="2" t="s">
        <v>70</v>
      </c>
      <c r="D22" s="3">
        <v>44417</v>
      </c>
      <c r="E22" s="3">
        <v>44589</v>
      </c>
      <c r="F22" s="2" t="s">
        <v>71</v>
      </c>
      <c r="G22" s="2" t="s">
        <v>72</v>
      </c>
      <c r="H22" s="2">
        <v>1</v>
      </c>
      <c r="I22" s="4">
        <v>550000</v>
      </c>
      <c r="J22" s="2" t="s">
        <v>73</v>
      </c>
      <c r="K22" s="8" t="s">
        <v>74</v>
      </c>
    </row>
    <row r="23" spans="1:11" ht="150" x14ac:dyDescent="0.25">
      <c r="A23" s="2" t="s">
        <v>98</v>
      </c>
      <c r="B23" s="2" t="s">
        <v>75</v>
      </c>
      <c r="C23" s="2" t="s">
        <v>76</v>
      </c>
      <c r="D23" s="3">
        <v>44113</v>
      </c>
      <c r="E23" s="3">
        <v>44567</v>
      </c>
      <c r="F23" s="2" t="s">
        <v>27</v>
      </c>
      <c r="G23" s="2" t="s">
        <v>77</v>
      </c>
      <c r="H23" s="2">
        <v>1</v>
      </c>
      <c r="I23" s="4">
        <v>9110200.0800000001</v>
      </c>
      <c r="J23" s="2" t="s">
        <v>105</v>
      </c>
      <c r="K23" s="8" t="s">
        <v>78</v>
      </c>
    </row>
    <row r="24" spans="1:11" ht="39.75" customHeight="1" x14ac:dyDescent="0.25">
      <c r="A24" s="2" t="s">
        <v>99</v>
      </c>
      <c r="B24" s="2" t="s">
        <v>80</v>
      </c>
      <c r="C24" s="2" t="s">
        <v>81</v>
      </c>
      <c r="D24" s="3">
        <v>44286</v>
      </c>
      <c r="E24" s="3">
        <v>44580</v>
      </c>
      <c r="F24" s="2">
        <v>47122</v>
      </c>
      <c r="G24" s="2" t="s">
        <v>82</v>
      </c>
      <c r="H24" s="2">
        <v>1</v>
      </c>
      <c r="I24" s="4">
        <v>9800</v>
      </c>
      <c r="J24" s="2" t="s">
        <v>83</v>
      </c>
      <c r="K24" s="8" t="s">
        <v>84</v>
      </c>
    </row>
    <row r="25" spans="1:11" ht="60" x14ac:dyDescent="0.25">
      <c r="A25" s="2" t="s">
        <v>99</v>
      </c>
      <c r="B25" s="2" t="s">
        <v>85</v>
      </c>
      <c r="C25" s="2" t="s">
        <v>86</v>
      </c>
      <c r="D25" s="3">
        <v>44071</v>
      </c>
      <c r="E25" s="3">
        <v>44564</v>
      </c>
      <c r="F25" s="2">
        <v>47096</v>
      </c>
      <c r="G25" s="2" t="s">
        <v>87</v>
      </c>
      <c r="H25" s="2">
        <v>1</v>
      </c>
      <c r="I25" s="4">
        <v>78000</v>
      </c>
      <c r="J25" s="2" t="s">
        <v>106</v>
      </c>
      <c r="K25" s="8" t="s">
        <v>88</v>
      </c>
    </row>
    <row r="26" spans="1:11" ht="60" x14ac:dyDescent="0.25">
      <c r="A26" s="13" t="s">
        <v>99</v>
      </c>
      <c r="B26" s="13" t="s">
        <v>85</v>
      </c>
      <c r="C26" s="13" t="s">
        <v>86</v>
      </c>
      <c r="D26" s="14">
        <v>44071</v>
      </c>
      <c r="E26" s="14">
        <v>44564</v>
      </c>
      <c r="F26" s="13">
        <v>47096</v>
      </c>
      <c r="G26" s="13" t="s">
        <v>87</v>
      </c>
      <c r="H26" s="13">
        <v>1</v>
      </c>
      <c r="I26" s="15">
        <v>82000</v>
      </c>
      <c r="J26" s="13" t="s">
        <v>107</v>
      </c>
      <c r="K26" s="16" t="s">
        <v>89</v>
      </c>
    </row>
    <row r="27" spans="1:11" ht="36.75" customHeight="1" x14ac:dyDescent="0.25">
      <c r="A27" s="17" t="s">
        <v>99</v>
      </c>
      <c r="B27" s="17" t="s">
        <v>90</v>
      </c>
      <c r="C27" s="17" t="s">
        <v>91</v>
      </c>
      <c r="D27" s="18">
        <v>44160</v>
      </c>
      <c r="E27" s="18">
        <v>44564</v>
      </c>
      <c r="F27" s="17">
        <v>47095</v>
      </c>
      <c r="G27" s="20" t="s">
        <v>92</v>
      </c>
      <c r="H27" s="19">
        <v>1</v>
      </c>
      <c r="I27" s="21">
        <v>431568</v>
      </c>
      <c r="J27" s="19" t="s">
        <v>108</v>
      </c>
      <c r="K27" s="20" t="s">
        <v>109</v>
      </c>
    </row>
    <row r="32" spans="1:11" ht="15.75" thickBot="1" x14ac:dyDescent="0.3"/>
    <row r="33" spans="7:9" ht="15.75" thickBot="1" x14ac:dyDescent="0.3">
      <c r="G33" s="43" t="s">
        <v>119</v>
      </c>
      <c r="H33" s="44"/>
      <c r="I33" s="45"/>
    </row>
    <row r="34" spans="7:9" x14ac:dyDescent="0.25">
      <c r="G34" s="23" t="s">
        <v>112</v>
      </c>
      <c r="H34" s="24" t="s">
        <v>120</v>
      </c>
      <c r="I34" s="25" t="s">
        <v>113</v>
      </c>
    </row>
    <row r="35" spans="7:9" x14ac:dyDescent="0.25">
      <c r="G35" s="26" t="s">
        <v>114</v>
      </c>
      <c r="H35" s="27">
        <v>10</v>
      </c>
      <c r="I35" s="28">
        <f>I5+I6+I7+I8+I9+I10+I11+I12+I15+I16</f>
        <v>41016.17</v>
      </c>
    </row>
    <row r="36" spans="7:9" x14ac:dyDescent="0.25">
      <c r="G36" s="26" t="s">
        <v>45</v>
      </c>
      <c r="H36" s="27">
        <v>3</v>
      </c>
      <c r="I36" s="28">
        <f>I17+I18+I19</f>
        <v>2336030.5</v>
      </c>
    </row>
    <row r="37" spans="7:9" x14ac:dyDescent="0.25">
      <c r="G37" s="26" t="s">
        <v>58</v>
      </c>
      <c r="H37" s="27">
        <v>4</v>
      </c>
      <c r="I37" s="28">
        <f>I20+I21+I22+I23</f>
        <v>9725661.0399999991</v>
      </c>
    </row>
    <row r="38" spans="7:9" x14ac:dyDescent="0.25">
      <c r="G38" s="26" t="s">
        <v>79</v>
      </c>
      <c r="H38" s="29">
        <v>4</v>
      </c>
      <c r="I38" s="28">
        <f>I24+I25+I26+I27</f>
        <v>601368</v>
      </c>
    </row>
    <row r="39" spans="7:9" x14ac:dyDescent="0.25">
      <c r="G39" s="26" t="s">
        <v>115</v>
      </c>
      <c r="H39" s="30">
        <v>2</v>
      </c>
      <c r="I39" s="28">
        <f>I13+I14</f>
        <v>1493747.83</v>
      </c>
    </row>
    <row r="40" spans="7:9" ht="15.75" thickBot="1" x14ac:dyDescent="0.3">
      <c r="G40" s="26" t="s">
        <v>116</v>
      </c>
      <c r="H40" s="27" t="s">
        <v>117</v>
      </c>
      <c r="I40" s="31">
        <f>'[1]SUPRIMENTO DE FUNDOS'!H46</f>
        <v>0</v>
      </c>
    </row>
    <row r="41" spans="7:9" ht="15.75" thickBot="1" x14ac:dyDescent="0.3">
      <c r="G41" s="32" t="s">
        <v>118</v>
      </c>
      <c r="H41" s="33"/>
      <c r="I41" s="34">
        <f>SUM(I35:I40)</f>
        <v>14197823.539999999</v>
      </c>
    </row>
  </sheetData>
  <autoFilter ref="A4:K27" xr:uid="{441F4222-490B-487E-A69C-0CB07E210263}"/>
  <mergeCells count="1">
    <mergeCell ref="G33:I33"/>
  </mergeCells>
  <phoneticPr fontId="3" type="noConversion"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D1D1E-727B-4361-AB63-A00456F592BF}">
  <dimension ref="A2:K23"/>
  <sheetViews>
    <sheetView workbookViewId="0">
      <selection activeCell="G15" sqref="G15:I23"/>
    </sheetView>
  </sheetViews>
  <sheetFormatPr defaultRowHeight="15" x14ac:dyDescent="0.25"/>
  <cols>
    <col min="1" max="1" width="15.7109375" customWidth="1"/>
    <col min="4" max="4" width="19.42578125" customWidth="1"/>
    <col min="5" max="5" width="23.5703125" customWidth="1"/>
    <col min="7" max="7" width="24.7109375" customWidth="1"/>
    <col min="8" max="8" width="13" customWidth="1"/>
    <col min="9" max="9" width="16.28515625" customWidth="1"/>
    <col min="10" max="10" width="18.7109375" customWidth="1"/>
    <col min="11" max="11" width="15.85546875" customWidth="1"/>
  </cols>
  <sheetData>
    <row r="2" spans="1:11" ht="15.75" thickBot="1" x14ac:dyDescent="0.3"/>
    <row r="3" spans="1:11" ht="30" x14ac:dyDescent="0.25">
      <c r="A3" s="6" t="s">
        <v>93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7" t="s">
        <v>9</v>
      </c>
    </row>
    <row r="4" spans="1:11" ht="60" x14ac:dyDescent="0.25">
      <c r="A4" s="2" t="s">
        <v>94</v>
      </c>
      <c r="B4" s="2" t="s">
        <v>855</v>
      </c>
      <c r="C4" s="2" t="s">
        <v>856</v>
      </c>
      <c r="D4" s="3">
        <v>44624</v>
      </c>
      <c r="E4" s="3">
        <v>44844</v>
      </c>
      <c r="F4" s="2">
        <v>47664</v>
      </c>
      <c r="G4" s="2" t="s">
        <v>857</v>
      </c>
      <c r="H4" s="2">
        <v>1</v>
      </c>
      <c r="I4" s="4">
        <v>63700</v>
      </c>
      <c r="J4" s="2" t="s">
        <v>106</v>
      </c>
      <c r="K4" s="8" t="s">
        <v>858</v>
      </c>
    </row>
    <row r="5" spans="1:11" ht="45" x14ac:dyDescent="0.25">
      <c r="A5" s="2" t="s">
        <v>94</v>
      </c>
      <c r="B5" s="2" t="s">
        <v>859</v>
      </c>
      <c r="C5" s="2" t="s">
        <v>860</v>
      </c>
      <c r="D5" s="3">
        <v>44634</v>
      </c>
      <c r="E5" s="3">
        <v>44862</v>
      </c>
      <c r="F5" s="2">
        <v>47705</v>
      </c>
      <c r="G5" s="2" t="s">
        <v>861</v>
      </c>
      <c r="H5" s="2">
        <v>1</v>
      </c>
      <c r="I5" s="4">
        <v>27034</v>
      </c>
      <c r="J5" s="2" t="s">
        <v>862</v>
      </c>
      <c r="K5" s="8" t="s">
        <v>863</v>
      </c>
    </row>
    <row r="6" spans="1:11" ht="45" x14ac:dyDescent="0.25">
      <c r="A6" s="2" t="s">
        <v>94</v>
      </c>
      <c r="B6" s="2" t="s">
        <v>864</v>
      </c>
      <c r="C6" s="2" t="s">
        <v>865</v>
      </c>
      <c r="D6" s="3">
        <v>44698</v>
      </c>
      <c r="E6" s="3">
        <v>44865</v>
      </c>
      <c r="F6" s="2">
        <v>47698</v>
      </c>
      <c r="G6" s="2" t="s">
        <v>866</v>
      </c>
      <c r="H6" s="2">
        <v>1</v>
      </c>
      <c r="I6" s="4">
        <v>3280</v>
      </c>
      <c r="J6" s="2" t="s">
        <v>867</v>
      </c>
      <c r="K6" s="8" t="s">
        <v>868</v>
      </c>
    </row>
    <row r="7" spans="1:11" x14ac:dyDescent="0.25">
      <c r="A7" s="2" t="s">
        <v>94</v>
      </c>
      <c r="B7" s="2" t="s">
        <v>869</v>
      </c>
      <c r="C7" s="2" t="s">
        <v>870</v>
      </c>
      <c r="D7" s="3">
        <v>44707</v>
      </c>
      <c r="E7" s="3">
        <v>44848</v>
      </c>
      <c r="F7" s="2">
        <v>47685</v>
      </c>
      <c r="G7" s="2" t="s">
        <v>871</v>
      </c>
      <c r="H7" s="2">
        <v>1</v>
      </c>
      <c r="I7" s="4">
        <v>2078.7199999999998</v>
      </c>
      <c r="J7" s="2" t="s">
        <v>872</v>
      </c>
      <c r="K7" s="8" t="s">
        <v>873</v>
      </c>
    </row>
    <row r="8" spans="1:11" ht="60" x14ac:dyDescent="0.25">
      <c r="A8" s="2" t="s">
        <v>94</v>
      </c>
      <c r="B8" s="2" t="s">
        <v>874</v>
      </c>
      <c r="C8" s="2" t="s">
        <v>875</v>
      </c>
      <c r="D8" s="3">
        <v>44757</v>
      </c>
      <c r="E8" s="3">
        <v>44837</v>
      </c>
      <c r="F8" s="2">
        <v>47661</v>
      </c>
      <c r="G8" s="2" t="s">
        <v>876</v>
      </c>
      <c r="H8" s="2">
        <v>1</v>
      </c>
      <c r="I8" s="4">
        <v>787.5</v>
      </c>
      <c r="J8" s="2" t="s">
        <v>877</v>
      </c>
      <c r="K8" s="8" t="s">
        <v>878</v>
      </c>
    </row>
    <row r="9" spans="1:11" ht="105" x14ac:dyDescent="0.25">
      <c r="A9" s="2" t="s">
        <v>96</v>
      </c>
      <c r="B9" s="2" t="s">
        <v>879</v>
      </c>
      <c r="C9" s="2" t="s">
        <v>880</v>
      </c>
      <c r="D9" s="3">
        <v>44683</v>
      </c>
      <c r="E9" s="3">
        <v>44838</v>
      </c>
      <c r="F9" s="2">
        <v>47649</v>
      </c>
      <c r="G9" s="2" t="s">
        <v>881</v>
      </c>
      <c r="H9" s="2">
        <v>1</v>
      </c>
      <c r="I9" s="4">
        <v>2326</v>
      </c>
      <c r="J9" s="2" t="s">
        <v>124</v>
      </c>
      <c r="K9" s="8" t="s">
        <v>882</v>
      </c>
    </row>
    <row r="10" spans="1:11" ht="75" x14ac:dyDescent="0.25">
      <c r="A10" s="2" t="s">
        <v>96</v>
      </c>
      <c r="B10" s="2" t="s">
        <v>883</v>
      </c>
      <c r="C10" s="2" t="s">
        <v>884</v>
      </c>
      <c r="D10" s="3">
        <v>44683</v>
      </c>
      <c r="E10" s="3">
        <v>44853</v>
      </c>
      <c r="F10" s="2">
        <v>47674</v>
      </c>
      <c r="G10" s="2" t="s">
        <v>885</v>
      </c>
      <c r="H10" s="2">
        <v>1</v>
      </c>
      <c r="I10" s="4">
        <v>7700</v>
      </c>
      <c r="J10" s="2" t="s">
        <v>886</v>
      </c>
      <c r="K10" s="8" t="s">
        <v>887</v>
      </c>
    </row>
    <row r="11" spans="1:11" ht="120" x14ac:dyDescent="0.25">
      <c r="A11" s="2" t="s">
        <v>96</v>
      </c>
      <c r="B11" s="2" t="s">
        <v>888</v>
      </c>
      <c r="C11" s="2" t="s">
        <v>434</v>
      </c>
      <c r="D11" s="3">
        <v>44852</v>
      </c>
      <c r="E11" s="3">
        <v>44862</v>
      </c>
      <c r="F11" s="2">
        <v>47695</v>
      </c>
      <c r="G11" s="2" t="s">
        <v>889</v>
      </c>
      <c r="H11" s="2">
        <v>1</v>
      </c>
      <c r="I11" s="4">
        <v>50816.33</v>
      </c>
      <c r="J11" s="2" t="s">
        <v>890</v>
      </c>
      <c r="K11" s="8" t="s">
        <v>891</v>
      </c>
    </row>
    <row r="12" spans="1:11" ht="30.75" thickBot="1" x14ac:dyDescent="0.3">
      <c r="A12" s="9" t="s">
        <v>99</v>
      </c>
      <c r="B12" s="9" t="s">
        <v>797</v>
      </c>
      <c r="C12" s="9" t="s">
        <v>798</v>
      </c>
      <c r="D12" s="10">
        <v>44103</v>
      </c>
      <c r="E12" s="10">
        <v>44839</v>
      </c>
      <c r="F12" s="9">
        <v>47651</v>
      </c>
      <c r="G12" s="9" t="s">
        <v>799</v>
      </c>
      <c r="H12" s="9">
        <v>1</v>
      </c>
      <c r="I12" s="36">
        <v>404010</v>
      </c>
      <c r="J12" s="63">
        <v>10763773000345</v>
      </c>
      <c r="K12" s="12" t="s">
        <v>892</v>
      </c>
    </row>
    <row r="14" spans="1:11" ht="15.75" thickBot="1" x14ac:dyDescent="0.3"/>
    <row r="15" spans="1:11" ht="15.75" thickBot="1" x14ac:dyDescent="0.3">
      <c r="G15" s="43" t="s">
        <v>893</v>
      </c>
      <c r="H15" s="44"/>
      <c r="I15" s="45"/>
    </row>
    <row r="16" spans="1:11" x14ac:dyDescent="0.25">
      <c r="G16" s="23" t="s">
        <v>112</v>
      </c>
      <c r="H16" s="24" t="s">
        <v>120</v>
      </c>
      <c r="I16" s="25" t="s">
        <v>113</v>
      </c>
    </row>
    <row r="17" spans="7:9" x14ac:dyDescent="0.25">
      <c r="G17" s="26" t="s">
        <v>114</v>
      </c>
      <c r="H17" s="27">
        <v>9</v>
      </c>
      <c r="I17" s="28">
        <f>I4+I5+I6+I7+I8+I9+I10+I11</f>
        <v>157722.54999999999</v>
      </c>
    </row>
    <row r="18" spans="7:9" x14ac:dyDescent="0.25">
      <c r="G18" s="26" t="s">
        <v>45</v>
      </c>
      <c r="H18" s="27" t="s">
        <v>117</v>
      </c>
      <c r="I18" s="48" t="s">
        <v>117</v>
      </c>
    </row>
    <row r="19" spans="7:9" x14ac:dyDescent="0.25">
      <c r="G19" s="26" t="s">
        <v>58</v>
      </c>
      <c r="H19" s="64" t="s">
        <v>117</v>
      </c>
      <c r="I19" s="48" t="s">
        <v>117</v>
      </c>
    </row>
    <row r="20" spans="7:9" x14ac:dyDescent="0.25">
      <c r="G20" s="26" t="s">
        <v>79</v>
      </c>
      <c r="H20" s="29">
        <v>1</v>
      </c>
      <c r="I20" s="28">
        <v>404010</v>
      </c>
    </row>
    <row r="21" spans="7:9" x14ac:dyDescent="0.25">
      <c r="G21" s="26" t="s">
        <v>115</v>
      </c>
      <c r="H21" s="29" t="s">
        <v>117</v>
      </c>
      <c r="I21" s="48" t="s">
        <v>117</v>
      </c>
    </row>
    <row r="22" spans="7:9" ht="15.75" thickBot="1" x14ac:dyDescent="0.3">
      <c r="G22" s="26" t="s">
        <v>116</v>
      </c>
      <c r="H22" s="27" t="s">
        <v>117</v>
      </c>
      <c r="I22" s="62" t="s">
        <v>117</v>
      </c>
    </row>
    <row r="23" spans="7:9" ht="15.75" thickBot="1" x14ac:dyDescent="0.3">
      <c r="G23" s="32" t="s">
        <v>118</v>
      </c>
      <c r="H23" s="33"/>
      <c r="I23" s="34">
        <f>SUM(I17:I22)</f>
        <v>561732.55000000005</v>
      </c>
    </row>
  </sheetData>
  <autoFilter ref="A3:K12" xr:uid="{20CD1D1E-727B-4361-AB63-A00456F592BF}"/>
  <mergeCells count="1">
    <mergeCell ref="G15:I15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EA9C4-92D9-44DD-BD1C-1A2F2F21D743}">
  <dimension ref="A2:K25"/>
  <sheetViews>
    <sheetView tabSelected="1" workbookViewId="0">
      <selection activeCell="L36" sqref="L36"/>
    </sheetView>
  </sheetViews>
  <sheetFormatPr defaultRowHeight="15" x14ac:dyDescent="0.25"/>
  <cols>
    <col min="1" max="1" width="20.42578125" customWidth="1"/>
    <col min="3" max="3" width="10" customWidth="1"/>
    <col min="4" max="4" width="17" customWidth="1"/>
    <col min="5" max="5" width="13.42578125" customWidth="1"/>
    <col min="7" max="7" width="28.5703125" customWidth="1"/>
    <col min="8" max="8" width="13.7109375" customWidth="1"/>
    <col min="9" max="9" width="17.28515625" customWidth="1"/>
    <col min="10" max="10" width="17.85546875" customWidth="1"/>
    <col min="11" max="11" width="20.42578125" customWidth="1"/>
  </cols>
  <sheetData>
    <row r="2" spans="1:11" ht="15.75" thickBot="1" x14ac:dyDescent="0.3"/>
    <row r="3" spans="1:11" ht="30" x14ac:dyDescent="0.25">
      <c r="A3" s="6" t="s">
        <v>93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7" t="s">
        <v>9</v>
      </c>
    </row>
    <row r="4" spans="1:11" ht="90" x14ac:dyDescent="0.25">
      <c r="A4" s="2" t="s">
        <v>94</v>
      </c>
      <c r="B4" s="2" t="s">
        <v>901</v>
      </c>
      <c r="C4" s="2" t="s">
        <v>902</v>
      </c>
      <c r="D4" s="3">
        <v>44616</v>
      </c>
      <c r="E4" s="3">
        <v>44872</v>
      </c>
      <c r="F4" s="2">
        <v>47684</v>
      </c>
      <c r="G4" s="2" t="s">
        <v>903</v>
      </c>
      <c r="H4" s="2">
        <v>1</v>
      </c>
      <c r="I4" s="4">
        <v>29352.9</v>
      </c>
      <c r="J4" s="2" t="s">
        <v>904</v>
      </c>
      <c r="K4" s="8" t="s">
        <v>905</v>
      </c>
    </row>
    <row r="5" spans="1:11" ht="45" x14ac:dyDescent="0.25">
      <c r="A5" s="2" t="s">
        <v>94</v>
      </c>
      <c r="B5" s="2" t="s">
        <v>730</v>
      </c>
      <c r="C5" s="2"/>
      <c r="D5" s="3">
        <v>44767</v>
      </c>
      <c r="E5" s="3">
        <v>44887</v>
      </c>
      <c r="F5" s="2">
        <v>47729</v>
      </c>
      <c r="G5" s="2" t="s">
        <v>906</v>
      </c>
      <c r="H5" s="2">
        <v>1</v>
      </c>
      <c r="I5" s="4">
        <v>3988</v>
      </c>
      <c r="J5" s="2" t="s">
        <v>732</v>
      </c>
      <c r="K5" s="8" t="s">
        <v>733</v>
      </c>
    </row>
    <row r="6" spans="1:11" ht="60" x14ac:dyDescent="0.25">
      <c r="A6" s="2" t="s">
        <v>94</v>
      </c>
      <c r="B6" s="2" t="s">
        <v>907</v>
      </c>
      <c r="C6" s="2"/>
      <c r="D6" s="3">
        <v>44803</v>
      </c>
      <c r="E6" s="3">
        <v>44868</v>
      </c>
      <c r="F6" s="2">
        <v>47703</v>
      </c>
      <c r="G6" s="2" t="s">
        <v>908</v>
      </c>
      <c r="H6" s="2">
        <v>1</v>
      </c>
      <c r="I6" s="4">
        <v>2550</v>
      </c>
      <c r="J6" s="2" t="s">
        <v>909</v>
      </c>
      <c r="K6" s="8" t="s">
        <v>910</v>
      </c>
    </row>
    <row r="7" spans="1:11" ht="30" x14ac:dyDescent="0.25">
      <c r="A7" s="2" t="s">
        <v>94</v>
      </c>
      <c r="B7" s="2" t="s">
        <v>911</v>
      </c>
      <c r="C7" s="2"/>
      <c r="D7" s="3">
        <v>44855</v>
      </c>
      <c r="E7" s="3">
        <v>44874</v>
      </c>
      <c r="F7" s="2">
        <v>47707</v>
      </c>
      <c r="G7" s="2" t="s">
        <v>912</v>
      </c>
      <c r="H7" s="2">
        <v>1</v>
      </c>
      <c r="I7" s="4">
        <v>12017.5</v>
      </c>
      <c r="J7" s="54">
        <v>48028392000123</v>
      </c>
      <c r="K7" s="8" t="s">
        <v>913</v>
      </c>
    </row>
    <row r="8" spans="1:11" x14ac:dyDescent="0.25">
      <c r="A8" s="2" t="s">
        <v>94</v>
      </c>
      <c r="B8" s="2" t="s">
        <v>914</v>
      </c>
      <c r="C8" s="2"/>
      <c r="D8" s="3">
        <v>44757</v>
      </c>
      <c r="E8" s="3">
        <v>44883</v>
      </c>
      <c r="F8" s="2">
        <v>47709</v>
      </c>
      <c r="G8" s="2" t="s">
        <v>915</v>
      </c>
      <c r="H8" s="2">
        <v>1</v>
      </c>
      <c r="I8" s="4">
        <v>16870</v>
      </c>
      <c r="J8" s="54">
        <v>6214643000114</v>
      </c>
      <c r="K8" s="8" t="s">
        <v>916</v>
      </c>
    </row>
    <row r="9" spans="1:11" x14ac:dyDescent="0.25">
      <c r="A9" s="2" t="s">
        <v>94</v>
      </c>
      <c r="B9" s="2" t="s">
        <v>917</v>
      </c>
      <c r="C9" s="2" t="s">
        <v>918</v>
      </c>
      <c r="D9" s="3">
        <v>44845</v>
      </c>
      <c r="E9" s="3">
        <v>44894</v>
      </c>
      <c r="F9" s="2">
        <v>47700</v>
      </c>
      <c r="G9" s="2" t="s">
        <v>919</v>
      </c>
      <c r="H9" s="2">
        <v>1</v>
      </c>
      <c r="I9" s="4">
        <v>7650</v>
      </c>
      <c r="J9" s="54">
        <v>2925069000151</v>
      </c>
      <c r="K9" s="8" t="s">
        <v>920</v>
      </c>
    </row>
    <row r="10" spans="1:11" ht="75" x14ac:dyDescent="0.25">
      <c r="A10" s="2" t="s">
        <v>96</v>
      </c>
      <c r="B10" s="2" t="s">
        <v>921</v>
      </c>
      <c r="C10" s="2" t="s">
        <v>922</v>
      </c>
      <c r="D10" s="3">
        <v>44732</v>
      </c>
      <c r="E10" s="3">
        <v>44868</v>
      </c>
      <c r="F10" s="2" t="s">
        <v>71</v>
      </c>
      <c r="G10" s="2" t="s">
        <v>923</v>
      </c>
      <c r="H10" s="2">
        <v>1</v>
      </c>
      <c r="I10" s="4">
        <v>40515.360000000001</v>
      </c>
      <c r="J10" s="2" t="s">
        <v>401</v>
      </c>
      <c r="K10" s="8" t="s">
        <v>924</v>
      </c>
    </row>
    <row r="11" spans="1:11" ht="60" x14ac:dyDescent="0.25">
      <c r="A11" s="2" t="s">
        <v>97</v>
      </c>
      <c r="B11" s="2" t="s">
        <v>925</v>
      </c>
      <c r="C11" s="2"/>
      <c r="D11" s="3">
        <v>44859</v>
      </c>
      <c r="E11" s="3">
        <v>44893</v>
      </c>
      <c r="F11" s="2">
        <v>47732</v>
      </c>
      <c r="G11" s="2" t="s">
        <v>926</v>
      </c>
      <c r="H11" s="2">
        <v>1</v>
      </c>
      <c r="I11" s="4">
        <v>9000</v>
      </c>
      <c r="J11" s="2" t="s">
        <v>927</v>
      </c>
      <c r="K11" s="8" t="s">
        <v>928</v>
      </c>
    </row>
    <row r="12" spans="1:11" ht="62.25" customHeight="1" x14ac:dyDescent="0.25">
      <c r="A12" s="67" t="s">
        <v>97</v>
      </c>
      <c r="B12" s="67" t="s">
        <v>929</v>
      </c>
      <c r="C12" s="67"/>
      <c r="D12" s="68">
        <v>44873</v>
      </c>
      <c r="E12" s="68">
        <v>44887</v>
      </c>
      <c r="F12" s="67"/>
      <c r="G12" s="67" t="s">
        <v>926</v>
      </c>
      <c r="H12" s="67">
        <v>1</v>
      </c>
      <c r="I12" s="69">
        <v>3985</v>
      </c>
      <c r="J12" s="67" t="s">
        <v>939</v>
      </c>
      <c r="K12" s="70" t="s">
        <v>940</v>
      </c>
    </row>
    <row r="13" spans="1:11" ht="150" x14ac:dyDescent="0.25">
      <c r="A13" s="2" t="s">
        <v>98</v>
      </c>
      <c r="B13" s="2" t="s">
        <v>930</v>
      </c>
      <c r="C13" s="2" t="s">
        <v>931</v>
      </c>
      <c r="D13" s="3">
        <v>44771</v>
      </c>
      <c r="E13" s="3">
        <v>44889</v>
      </c>
      <c r="F13" s="2" t="s">
        <v>932</v>
      </c>
      <c r="G13" s="2" t="s">
        <v>933</v>
      </c>
      <c r="H13" s="13">
        <v>1</v>
      </c>
      <c r="I13" s="15">
        <v>56757.599999999999</v>
      </c>
      <c r="J13" s="13" t="s">
        <v>934</v>
      </c>
      <c r="K13" s="16" t="s">
        <v>935</v>
      </c>
    </row>
    <row r="14" spans="1:11" ht="30.75" thickBot="1" x14ac:dyDescent="0.3">
      <c r="A14" s="9" t="s">
        <v>99</v>
      </c>
      <c r="B14" s="9" t="s">
        <v>196</v>
      </c>
      <c r="C14" s="9" t="s">
        <v>197</v>
      </c>
      <c r="D14" s="10">
        <v>44733</v>
      </c>
      <c r="E14" s="10">
        <v>44886</v>
      </c>
      <c r="F14" s="9">
        <v>47721</v>
      </c>
      <c r="G14" s="41" t="s">
        <v>936</v>
      </c>
      <c r="H14" s="17">
        <v>1</v>
      </c>
      <c r="I14" s="60">
        <v>37162.5</v>
      </c>
      <c r="J14" s="65" t="s">
        <v>202</v>
      </c>
      <c r="K14" s="66" t="s">
        <v>937</v>
      </c>
    </row>
    <row r="16" spans="1:11" ht="15.75" thickBot="1" x14ac:dyDescent="0.3"/>
    <row r="17" spans="7:9" ht="15.75" thickBot="1" x14ac:dyDescent="0.3">
      <c r="G17" s="43" t="s">
        <v>938</v>
      </c>
      <c r="H17" s="44"/>
      <c r="I17" s="45"/>
    </row>
    <row r="18" spans="7:9" x14ac:dyDescent="0.25">
      <c r="G18" s="23" t="s">
        <v>112</v>
      </c>
      <c r="H18" s="24" t="s">
        <v>120</v>
      </c>
      <c r="I18" s="25" t="s">
        <v>113</v>
      </c>
    </row>
    <row r="19" spans="7:9" x14ac:dyDescent="0.25">
      <c r="G19" s="26" t="s">
        <v>114</v>
      </c>
      <c r="H19" s="27">
        <v>7</v>
      </c>
      <c r="I19" s="28">
        <f>I4+I5+I6+I7+I8+I9+I10</f>
        <v>112943.76</v>
      </c>
    </row>
    <row r="20" spans="7:9" x14ac:dyDescent="0.25">
      <c r="G20" s="26" t="s">
        <v>45</v>
      </c>
      <c r="H20" s="27">
        <v>2</v>
      </c>
      <c r="I20" s="48">
        <f>I11+I12</f>
        <v>12985</v>
      </c>
    </row>
    <row r="21" spans="7:9" x14ac:dyDescent="0.25">
      <c r="G21" s="26" t="s">
        <v>58</v>
      </c>
      <c r="H21" s="64">
        <v>1</v>
      </c>
      <c r="I21" s="48">
        <f>I13</f>
        <v>56757.599999999999</v>
      </c>
    </row>
    <row r="22" spans="7:9" x14ac:dyDescent="0.25">
      <c r="G22" s="26" t="s">
        <v>79</v>
      </c>
      <c r="H22" s="29">
        <v>1</v>
      </c>
      <c r="I22" s="28">
        <v>37162.5</v>
      </c>
    </row>
    <row r="23" spans="7:9" x14ac:dyDescent="0.25">
      <c r="G23" s="26" t="s">
        <v>115</v>
      </c>
      <c r="H23" s="29" t="s">
        <v>117</v>
      </c>
      <c r="I23" s="48" t="s">
        <v>117</v>
      </c>
    </row>
    <row r="24" spans="7:9" ht="15.75" thickBot="1" x14ac:dyDescent="0.3">
      <c r="G24" s="26" t="s">
        <v>116</v>
      </c>
      <c r="H24" s="27" t="s">
        <v>117</v>
      </c>
      <c r="I24" s="62" t="s">
        <v>117</v>
      </c>
    </row>
    <row r="25" spans="7:9" ht="15.75" thickBot="1" x14ac:dyDescent="0.3">
      <c r="G25" s="32" t="s">
        <v>118</v>
      </c>
      <c r="H25" s="33"/>
      <c r="I25" s="34">
        <f>SUM(I19:I24)</f>
        <v>219848.86</v>
      </c>
    </row>
  </sheetData>
  <autoFilter ref="A3:K14" xr:uid="{128EA9C4-92D9-44DD-BD1C-1A2F2F21D743}"/>
  <mergeCells count="1">
    <mergeCell ref="G17:I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EB37-9E74-4311-8170-E764C6E03F10}">
  <dimension ref="A3:K32"/>
  <sheetViews>
    <sheetView workbookViewId="0">
      <selection activeCell="D53" sqref="D53"/>
    </sheetView>
  </sheetViews>
  <sheetFormatPr defaultRowHeight="15" x14ac:dyDescent="0.25"/>
  <cols>
    <col min="1" max="1" width="16.5703125" customWidth="1"/>
    <col min="2" max="2" width="15.28515625" customWidth="1"/>
    <col min="3" max="3" width="14.7109375" customWidth="1"/>
    <col min="4" max="4" width="19.5703125" customWidth="1"/>
    <col min="5" max="5" width="17.7109375" customWidth="1"/>
    <col min="6" max="6" width="16.140625" customWidth="1"/>
    <col min="7" max="7" width="19" customWidth="1"/>
    <col min="8" max="8" width="29.5703125" customWidth="1"/>
    <col min="9" max="9" width="25.7109375" customWidth="1"/>
    <col min="10" max="10" width="19.42578125" customWidth="1"/>
    <col min="11" max="11" width="20.5703125" customWidth="1"/>
  </cols>
  <sheetData>
    <row r="3" spans="1:11" ht="15.75" thickBot="1" x14ac:dyDescent="0.3"/>
    <row r="4" spans="1:11" x14ac:dyDescent="0.25">
      <c r="A4" s="6" t="s">
        <v>93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7" t="s">
        <v>9</v>
      </c>
    </row>
    <row r="5" spans="1:11" ht="60" x14ac:dyDescent="0.25">
      <c r="A5" s="2" t="s">
        <v>96</v>
      </c>
      <c r="B5" s="2" t="s">
        <v>121</v>
      </c>
      <c r="C5" s="2" t="s">
        <v>122</v>
      </c>
      <c r="D5" s="3">
        <v>44042</v>
      </c>
      <c r="E5" s="3">
        <v>44599</v>
      </c>
      <c r="F5" s="2">
        <v>47135</v>
      </c>
      <c r="G5" s="2" t="s">
        <v>123</v>
      </c>
      <c r="H5" s="2">
        <v>1</v>
      </c>
      <c r="I5" s="4">
        <v>2145</v>
      </c>
      <c r="J5" s="2" t="s">
        <v>124</v>
      </c>
      <c r="K5" s="8" t="s">
        <v>125</v>
      </c>
    </row>
    <row r="6" spans="1:11" ht="45" x14ac:dyDescent="0.25">
      <c r="A6" s="2" t="s">
        <v>96</v>
      </c>
      <c r="B6" s="2" t="s">
        <v>126</v>
      </c>
      <c r="C6" s="2" t="s">
        <v>127</v>
      </c>
      <c r="D6" s="3">
        <v>44490</v>
      </c>
      <c r="E6" s="3">
        <v>44603</v>
      </c>
      <c r="F6" s="2">
        <v>47169</v>
      </c>
      <c r="G6" s="2" t="s">
        <v>128</v>
      </c>
      <c r="H6" s="2">
        <v>1</v>
      </c>
      <c r="I6" s="4">
        <v>22299.119999999999</v>
      </c>
      <c r="J6" s="2" t="s">
        <v>129</v>
      </c>
      <c r="K6" s="8" t="s">
        <v>130</v>
      </c>
    </row>
    <row r="7" spans="1:11" ht="60" x14ac:dyDescent="0.25">
      <c r="A7" s="2" t="s">
        <v>94</v>
      </c>
      <c r="B7" s="2" t="s">
        <v>131</v>
      </c>
      <c r="C7" s="2"/>
      <c r="D7" s="3">
        <v>44533</v>
      </c>
      <c r="E7" s="3">
        <v>44595</v>
      </c>
      <c r="F7" s="2">
        <v>47132</v>
      </c>
      <c r="G7" s="2" t="s">
        <v>132</v>
      </c>
      <c r="H7" s="2">
        <v>1</v>
      </c>
      <c r="I7" s="4">
        <v>19000</v>
      </c>
      <c r="J7" s="2" t="s">
        <v>133</v>
      </c>
      <c r="K7" s="8" t="s">
        <v>134</v>
      </c>
    </row>
    <row r="8" spans="1:11" ht="150" x14ac:dyDescent="0.25">
      <c r="A8" s="2" t="s">
        <v>95</v>
      </c>
      <c r="B8" s="2" t="s">
        <v>135</v>
      </c>
      <c r="C8" s="2" t="s">
        <v>136</v>
      </c>
      <c r="D8" s="3">
        <v>43249</v>
      </c>
      <c r="E8" s="3">
        <v>44613</v>
      </c>
      <c r="F8" s="37" t="s">
        <v>199</v>
      </c>
      <c r="G8" s="2" t="s">
        <v>137</v>
      </c>
      <c r="H8" s="2">
        <v>0</v>
      </c>
      <c r="I8" s="4">
        <v>0</v>
      </c>
      <c r="J8" s="2"/>
      <c r="K8" s="8"/>
    </row>
    <row r="9" spans="1:11" ht="150" x14ac:dyDescent="0.25">
      <c r="A9" s="2" t="s">
        <v>96</v>
      </c>
      <c r="B9" s="2" t="s">
        <v>138</v>
      </c>
      <c r="C9" s="2" t="s">
        <v>139</v>
      </c>
      <c r="D9" s="3">
        <v>44566</v>
      </c>
      <c r="E9" s="3">
        <v>44609</v>
      </c>
      <c r="F9" s="2" t="s">
        <v>140</v>
      </c>
      <c r="G9" s="2" t="s">
        <v>141</v>
      </c>
      <c r="H9" s="2">
        <v>1</v>
      </c>
      <c r="I9" s="4">
        <v>24000</v>
      </c>
      <c r="J9" s="2" t="s">
        <v>142</v>
      </c>
      <c r="K9" s="8" t="s">
        <v>143</v>
      </c>
    </row>
    <row r="10" spans="1:11" ht="75" x14ac:dyDescent="0.25">
      <c r="A10" s="2" t="s">
        <v>96</v>
      </c>
      <c r="B10" s="2" t="s">
        <v>144</v>
      </c>
      <c r="C10" s="2" t="s">
        <v>145</v>
      </c>
      <c r="D10" s="3">
        <v>44572</v>
      </c>
      <c r="E10" s="3">
        <v>44617</v>
      </c>
      <c r="F10" s="2">
        <v>47215</v>
      </c>
      <c r="G10" s="2" t="s">
        <v>146</v>
      </c>
      <c r="H10" s="2">
        <v>1</v>
      </c>
      <c r="I10" s="4">
        <v>17361.63</v>
      </c>
      <c r="J10" s="2" t="s">
        <v>124</v>
      </c>
      <c r="K10" s="8" t="s">
        <v>147</v>
      </c>
    </row>
    <row r="11" spans="1:11" ht="105" x14ac:dyDescent="0.25">
      <c r="A11" s="2" t="s">
        <v>96</v>
      </c>
      <c r="B11" s="2" t="s">
        <v>148</v>
      </c>
      <c r="C11" s="2" t="s">
        <v>149</v>
      </c>
      <c r="D11" s="3">
        <v>43188</v>
      </c>
      <c r="E11" s="3">
        <v>44602</v>
      </c>
      <c r="F11" s="5">
        <v>47144</v>
      </c>
      <c r="G11" s="2" t="s">
        <v>150</v>
      </c>
      <c r="H11" s="2">
        <v>1</v>
      </c>
      <c r="I11" s="4">
        <v>3644.36</v>
      </c>
      <c r="J11" s="2" t="s">
        <v>151</v>
      </c>
      <c r="K11" s="8" t="s">
        <v>152</v>
      </c>
    </row>
    <row r="12" spans="1:11" ht="135" x14ac:dyDescent="0.25">
      <c r="A12" s="2" t="s">
        <v>96</v>
      </c>
      <c r="B12" s="2" t="s">
        <v>153</v>
      </c>
      <c r="C12" s="2" t="s">
        <v>154</v>
      </c>
      <c r="D12" s="3">
        <v>43657</v>
      </c>
      <c r="E12" s="3">
        <v>44610</v>
      </c>
      <c r="F12" s="2">
        <v>47182</v>
      </c>
      <c r="G12" s="2" t="s">
        <v>155</v>
      </c>
      <c r="H12" s="2">
        <v>1</v>
      </c>
      <c r="I12" s="4">
        <v>7654.5</v>
      </c>
      <c r="J12" s="2" t="s">
        <v>156</v>
      </c>
      <c r="K12" s="8" t="s">
        <v>157</v>
      </c>
    </row>
    <row r="13" spans="1:11" ht="60" x14ac:dyDescent="0.25">
      <c r="A13" s="2" t="s">
        <v>96</v>
      </c>
      <c r="B13" s="2" t="s">
        <v>158</v>
      </c>
      <c r="C13" s="2" t="s">
        <v>159</v>
      </c>
      <c r="D13" s="3">
        <v>44519</v>
      </c>
      <c r="E13" s="3">
        <v>44617</v>
      </c>
      <c r="F13" s="2">
        <v>47214</v>
      </c>
      <c r="G13" s="2" t="s">
        <v>160</v>
      </c>
      <c r="H13" s="2">
        <v>1</v>
      </c>
      <c r="I13" s="4">
        <v>22050</v>
      </c>
      <c r="J13" s="2" t="s">
        <v>161</v>
      </c>
      <c r="K13" s="8" t="s">
        <v>162</v>
      </c>
    </row>
    <row r="14" spans="1:11" ht="45" x14ac:dyDescent="0.25">
      <c r="A14" s="2" t="s">
        <v>96</v>
      </c>
      <c r="B14" s="2" t="s">
        <v>163</v>
      </c>
      <c r="C14" s="2" t="s">
        <v>164</v>
      </c>
      <c r="D14" s="3">
        <v>44530</v>
      </c>
      <c r="E14" s="3">
        <v>44617</v>
      </c>
      <c r="F14" s="2">
        <v>47213</v>
      </c>
      <c r="G14" s="2" t="s">
        <v>165</v>
      </c>
      <c r="H14" s="2">
        <v>1</v>
      </c>
      <c r="I14" s="4">
        <v>30828</v>
      </c>
      <c r="J14" s="2" t="s">
        <v>166</v>
      </c>
      <c r="K14" s="8" t="s">
        <v>167</v>
      </c>
    </row>
    <row r="15" spans="1:11" ht="45" x14ac:dyDescent="0.25">
      <c r="A15" s="2" t="s">
        <v>96</v>
      </c>
      <c r="B15" s="2" t="s">
        <v>168</v>
      </c>
      <c r="C15" s="2" t="s">
        <v>169</v>
      </c>
      <c r="D15" s="3">
        <v>44551</v>
      </c>
      <c r="E15" s="3">
        <v>44610</v>
      </c>
      <c r="F15" s="2">
        <v>47173</v>
      </c>
      <c r="G15" s="2" t="s">
        <v>170</v>
      </c>
      <c r="H15" s="2">
        <v>1</v>
      </c>
      <c r="I15" s="4">
        <v>8335.3799999999992</v>
      </c>
      <c r="J15" s="2" t="s">
        <v>171</v>
      </c>
      <c r="K15" s="8" t="s">
        <v>172</v>
      </c>
    </row>
    <row r="16" spans="1:11" ht="30" x14ac:dyDescent="0.25">
      <c r="A16" s="2" t="s">
        <v>96</v>
      </c>
      <c r="B16" s="2" t="s">
        <v>173</v>
      </c>
      <c r="C16" s="2" t="s">
        <v>174</v>
      </c>
      <c r="D16" s="3">
        <v>44553</v>
      </c>
      <c r="E16" s="3">
        <v>44617</v>
      </c>
      <c r="F16" s="5">
        <v>47172</v>
      </c>
      <c r="G16" s="2" t="s">
        <v>175</v>
      </c>
      <c r="H16" s="2">
        <v>1</v>
      </c>
      <c r="I16" s="4">
        <v>3300</v>
      </c>
      <c r="J16" s="2" t="s">
        <v>176</v>
      </c>
      <c r="K16" s="8" t="s">
        <v>177</v>
      </c>
    </row>
    <row r="17" spans="1:11" ht="196.5" customHeight="1" x14ac:dyDescent="0.25">
      <c r="A17" s="2" t="s">
        <v>98</v>
      </c>
      <c r="B17" s="2" t="s">
        <v>178</v>
      </c>
      <c r="C17" s="2" t="s">
        <v>179</v>
      </c>
      <c r="D17" s="3">
        <v>44522</v>
      </c>
      <c r="E17" s="3">
        <v>44595</v>
      </c>
      <c r="F17" s="2" t="s">
        <v>27</v>
      </c>
      <c r="G17" s="2" t="s">
        <v>200</v>
      </c>
      <c r="H17" s="2">
        <v>1</v>
      </c>
      <c r="I17" s="4">
        <v>799000</v>
      </c>
      <c r="J17" s="2" t="s">
        <v>180</v>
      </c>
      <c r="K17" s="8" t="s">
        <v>181</v>
      </c>
    </row>
    <row r="18" spans="1:11" ht="90" x14ac:dyDescent="0.25">
      <c r="A18" s="2" t="s">
        <v>99</v>
      </c>
      <c r="B18" s="2" t="s">
        <v>182</v>
      </c>
      <c r="C18" s="2" t="s">
        <v>183</v>
      </c>
      <c r="D18" s="3">
        <v>44382</v>
      </c>
      <c r="E18" s="3">
        <v>44600</v>
      </c>
      <c r="F18" s="5">
        <v>47143</v>
      </c>
      <c r="G18" s="2" t="s">
        <v>184</v>
      </c>
      <c r="H18" s="2">
        <v>1</v>
      </c>
      <c r="I18" s="4">
        <v>8166</v>
      </c>
      <c r="J18" s="2" t="s">
        <v>185</v>
      </c>
      <c r="K18" s="8" t="s">
        <v>186</v>
      </c>
    </row>
    <row r="19" spans="1:11" ht="75" x14ac:dyDescent="0.25">
      <c r="A19" s="2" t="s">
        <v>99</v>
      </c>
      <c r="B19" s="2" t="s">
        <v>187</v>
      </c>
      <c r="C19" s="2" t="s">
        <v>188</v>
      </c>
      <c r="D19" s="3">
        <v>44391</v>
      </c>
      <c r="E19" s="3">
        <v>44600</v>
      </c>
      <c r="F19" s="5">
        <v>47139</v>
      </c>
      <c r="G19" s="2" t="s">
        <v>189</v>
      </c>
      <c r="H19" s="2">
        <v>1</v>
      </c>
      <c r="I19" s="4">
        <v>10400</v>
      </c>
      <c r="J19" s="2" t="s">
        <v>190</v>
      </c>
      <c r="K19" s="8" t="s">
        <v>191</v>
      </c>
    </row>
    <row r="20" spans="1:11" ht="45" x14ac:dyDescent="0.25">
      <c r="A20" s="2" t="s">
        <v>99</v>
      </c>
      <c r="B20" s="2" t="s">
        <v>192</v>
      </c>
      <c r="C20" s="2" t="s">
        <v>193</v>
      </c>
      <c r="D20" s="3">
        <v>44391</v>
      </c>
      <c r="E20" s="3">
        <v>44610</v>
      </c>
      <c r="F20" s="2">
        <v>47175</v>
      </c>
      <c r="G20" s="2" t="s">
        <v>194</v>
      </c>
      <c r="H20" s="2">
        <v>1</v>
      </c>
      <c r="I20" s="4">
        <v>39755.199999999997</v>
      </c>
      <c r="J20" s="2" t="s">
        <v>203</v>
      </c>
      <c r="K20" s="8" t="s">
        <v>195</v>
      </c>
    </row>
    <row r="21" spans="1:11" ht="40.5" customHeight="1" thickBot="1" x14ac:dyDescent="0.3">
      <c r="A21" s="2" t="s">
        <v>99</v>
      </c>
      <c r="B21" s="9" t="s">
        <v>196</v>
      </c>
      <c r="C21" s="9" t="s">
        <v>197</v>
      </c>
      <c r="D21" s="10">
        <v>44412</v>
      </c>
      <c r="E21" s="10">
        <v>44600</v>
      </c>
      <c r="F21" s="35">
        <v>47140</v>
      </c>
      <c r="G21" s="9" t="s">
        <v>198</v>
      </c>
      <c r="H21" s="9">
        <v>1</v>
      </c>
      <c r="I21" s="36">
        <v>32207.5</v>
      </c>
      <c r="J21" s="39" t="s">
        <v>202</v>
      </c>
      <c r="K21" s="38" t="s">
        <v>201</v>
      </c>
    </row>
    <row r="23" spans="1:11" ht="15.75" thickBot="1" x14ac:dyDescent="0.3"/>
    <row r="24" spans="1:11" ht="15.75" thickBot="1" x14ac:dyDescent="0.3">
      <c r="G24" s="43" t="s">
        <v>204</v>
      </c>
      <c r="H24" s="44"/>
      <c r="I24" s="45"/>
    </row>
    <row r="25" spans="1:11" x14ac:dyDescent="0.25">
      <c r="G25" s="23" t="s">
        <v>112</v>
      </c>
      <c r="H25" s="24" t="s">
        <v>120</v>
      </c>
      <c r="I25" s="25" t="s">
        <v>113</v>
      </c>
    </row>
    <row r="26" spans="1:11" x14ac:dyDescent="0.25">
      <c r="G26" s="26" t="s">
        <v>114</v>
      </c>
      <c r="H26" s="27">
        <v>11</v>
      </c>
      <c r="I26" s="28">
        <f>I5+I6+I7+I9+I10+I11+I12+I13+I14+I15+I16</f>
        <v>160617.99</v>
      </c>
    </row>
    <row r="27" spans="1:11" x14ac:dyDescent="0.25">
      <c r="G27" s="26" t="s">
        <v>45</v>
      </c>
      <c r="H27" s="27">
        <v>0</v>
      </c>
      <c r="I27" s="28">
        <v>0</v>
      </c>
    </row>
    <row r="28" spans="1:11" x14ac:dyDescent="0.25">
      <c r="G28" s="26" t="s">
        <v>58</v>
      </c>
      <c r="H28" s="27">
        <v>1</v>
      </c>
      <c r="I28" s="28">
        <v>799000</v>
      </c>
    </row>
    <row r="29" spans="1:11" x14ac:dyDescent="0.25">
      <c r="G29" s="26" t="s">
        <v>79</v>
      </c>
      <c r="H29" s="29">
        <v>4</v>
      </c>
      <c r="I29" s="28">
        <f>I18+I19+I20+I21</f>
        <v>90528.7</v>
      </c>
    </row>
    <row r="30" spans="1:11" x14ac:dyDescent="0.25">
      <c r="G30" s="26" t="s">
        <v>115</v>
      </c>
      <c r="H30" s="30">
        <v>0</v>
      </c>
      <c r="I30" s="28">
        <v>0</v>
      </c>
    </row>
    <row r="31" spans="1:11" ht="15.75" thickBot="1" x14ac:dyDescent="0.3">
      <c r="G31" s="26" t="s">
        <v>116</v>
      </c>
      <c r="H31" s="27" t="s">
        <v>117</v>
      </c>
      <c r="I31" s="31"/>
    </row>
    <row r="32" spans="1:11" ht="15.75" thickBot="1" x14ac:dyDescent="0.3">
      <c r="G32" s="32" t="s">
        <v>118</v>
      </c>
      <c r="H32" s="33"/>
      <c r="I32" s="34">
        <f>SUM(I26:I31)</f>
        <v>1050146.69</v>
      </c>
    </row>
  </sheetData>
  <autoFilter ref="A4:K21" xr:uid="{BCD9EB37-9E74-4311-8170-E764C6E03F10}"/>
  <mergeCells count="1">
    <mergeCell ref="G24:I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2158-18E1-4BF6-ADAF-484A0261CEC8}">
  <dimension ref="A2:K37"/>
  <sheetViews>
    <sheetView workbookViewId="0">
      <selection activeCell="G51" sqref="G51"/>
    </sheetView>
  </sheetViews>
  <sheetFormatPr defaultRowHeight="15" x14ac:dyDescent="0.25"/>
  <cols>
    <col min="1" max="1" width="24.28515625" customWidth="1"/>
    <col min="4" max="4" width="23.28515625" customWidth="1"/>
    <col min="5" max="6" width="17.42578125" customWidth="1"/>
    <col min="7" max="7" width="20.85546875" customWidth="1"/>
    <col min="8" max="8" width="17.5703125" customWidth="1"/>
    <col min="9" max="9" width="24" customWidth="1"/>
    <col min="10" max="10" width="20.42578125" customWidth="1"/>
    <col min="11" max="11" width="24.7109375" customWidth="1"/>
  </cols>
  <sheetData>
    <row r="2" spans="1:11" ht="15.75" thickBot="1" x14ac:dyDescent="0.3"/>
    <row r="3" spans="1:11" x14ac:dyDescent="0.25">
      <c r="A3" s="6" t="s">
        <v>93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7" t="s">
        <v>9</v>
      </c>
    </row>
    <row r="4" spans="1:11" ht="90" x14ac:dyDescent="0.25">
      <c r="A4" s="2" t="s">
        <v>96</v>
      </c>
      <c r="B4" s="2" t="s">
        <v>205</v>
      </c>
      <c r="C4" s="2" t="s">
        <v>206</v>
      </c>
      <c r="D4" s="3">
        <v>44580</v>
      </c>
      <c r="E4" s="3">
        <v>44628</v>
      </c>
      <c r="F4" s="2">
        <v>47221</v>
      </c>
      <c r="G4" s="2" t="s">
        <v>207</v>
      </c>
      <c r="H4" s="2">
        <v>1</v>
      </c>
      <c r="I4" s="4">
        <v>40950</v>
      </c>
      <c r="J4" s="2" t="s">
        <v>209</v>
      </c>
      <c r="K4" s="8" t="s">
        <v>208</v>
      </c>
    </row>
    <row r="5" spans="1:11" ht="90" x14ac:dyDescent="0.25">
      <c r="A5" s="2" t="s">
        <v>96</v>
      </c>
      <c r="B5" s="2" t="s">
        <v>205</v>
      </c>
      <c r="C5" s="2" t="s">
        <v>206</v>
      </c>
      <c r="D5" s="3">
        <v>44580</v>
      </c>
      <c r="E5" s="3">
        <v>44650</v>
      </c>
      <c r="F5" s="2">
        <v>47274</v>
      </c>
      <c r="G5" s="2" t="s">
        <v>207</v>
      </c>
      <c r="H5" s="2">
        <v>1</v>
      </c>
      <c r="I5" s="4">
        <v>4855.5</v>
      </c>
      <c r="J5" s="2" t="s">
        <v>209</v>
      </c>
      <c r="K5" s="8" t="s">
        <v>210</v>
      </c>
    </row>
    <row r="6" spans="1:11" ht="75" x14ac:dyDescent="0.25">
      <c r="A6" s="2" t="s">
        <v>94</v>
      </c>
      <c r="B6" s="2" t="s">
        <v>211</v>
      </c>
      <c r="C6" s="2"/>
      <c r="D6" s="3">
        <v>44582</v>
      </c>
      <c r="E6" s="3">
        <v>44650</v>
      </c>
      <c r="F6" s="2">
        <v>47203</v>
      </c>
      <c r="G6" s="2" t="s">
        <v>212</v>
      </c>
      <c r="H6" s="2">
        <v>1</v>
      </c>
      <c r="I6" s="4">
        <v>3309.99</v>
      </c>
      <c r="J6" s="2" t="s">
        <v>213</v>
      </c>
      <c r="K6" s="8" t="s">
        <v>214</v>
      </c>
    </row>
    <row r="7" spans="1:11" ht="45" x14ac:dyDescent="0.25">
      <c r="A7" s="2" t="s">
        <v>96</v>
      </c>
      <c r="B7" s="2" t="s">
        <v>215</v>
      </c>
      <c r="C7" s="2" t="s">
        <v>216</v>
      </c>
      <c r="D7" s="3">
        <v>44585</v>
      </c>
      <c r="E7" s="3">
        <v>44623</v>
      </c>
      <c r="F7" s="2">
        <v>47207</v>
      </c>
      <c r="G7" s="2" t="s">
        <v>217</v>
      </c>
      <c r="H7" s="2">
        <v>1</v>
      </c>
      <c r="I7" s="4">
        <v>7173</v>
      </c>
      <c r="J7" s="2" t="s">
        <v>124</v>
      </c>
      <c r="K7" s="8" t="s">
        <v>218</v>
      </c>
    </row>
    <row r="8" spans="1:11" ht="30" x14ac:dyDescent="0.25">
      <c r="A8" s="2" t="s">
        <v>96</v>
      </c>
      <c r="B8" s="2" t="s">
        <v>219</v>
      </c>
      <c r="C8" s="2" t="s">
        <v>220</v>
      </c>
      <c r="D8" s="3">
        <v>44477</v>
      </c>
      <c r="E8" s="3">
        <v>44623</v>
      </c>
      <c r="F8" s="2">
        <v>47133</v>
      </c>
      <c r="G8" s="2" t="s">
        <v>221</v>
      </c>
      <c r="H8" s="2">
        <v>1</v>
      </c>
      <c r="I8" s="4">
        <v>832</v>
      </c>
      <c r="J8" s="2" t="s">
        <v>222</v>
      </c>
      <c r="K8" s="8" t="s">
        <v>223</v>
      </c>
    </row>
    <row r="9" spans="1:11" ht="45" x14ac:dyDescent="0.25">
      <c r="A9" s="2" t="s">
        <v>96</v>
      </c>
      <c r="B9" s="2" t="s">
        <v>224</v>
      </c>
      <c r="C9" s="2" t="s">
        <v>225</v>
      </c>
      <c r="D9" s="3">
        <v>44530</v>
      </c>
      <c r="E9" s="3">
        <v>44623</v>
      </c>
      <c r="F9" s="2">
        <v>47178</v>
      </c>
      <c r="G9" s="2" t="s">
        <v>226</v>
      </c>
      <c r="H9" s="2">
        <v>1</v>
      </c>
      <c r="I9" s="4">
        <v>8890.2800000000007</v>
      </c>
      <c r="J9" s="2" t="s">
        <v>124</v>
      </c>
      <c r="K9" s="8" t="s">
        <v>227</v>
      </c>
    </row>
    <row r="10" spans="1:11" ht="30" x14ac:dyDescent="0.25">
      <c r="A10" s="2" t="s">
        <v>96</v>
      </c>
      <c r="B10" s="2" t="s">
        <v>228</v>
      </c>
      <c r="C10" s="2" t="s">
        <v>229</v>
      </c>
      <c r="D10" s="3">
        <v>44575</v>
      </c>
      <c r="E10" s="3">
        <v>44651</v>
      </c>
      <c r="F10" s="2">
        <v>47277</v>
      </c>
      <c r="G10" s="2" t="s">
        <v>230</v>
      </c>
      <c r="H10" s="2">
        <v>1</v>
      </c>
      <c r="I10" s="4">
        <v>3900</v>
      </c>
      <c r="J10" s="2" t="s">
        <v>185</v>
      </c>
      <c r="K10" s="8" t="s">
        <v>231</v>
      </c>
    </row>
    <row r="11" spans="1:11" ht="30" x14ac:dyDescent="0.25">
      <c r="A11" s="2" t="s">
        <v>96</v>
      </c>
      <c r="B11" s="2" t="s">
        <v>232</v>
      </c>
      <c r="C11" s="2" t="s">
        <v>233</v>
      </c>
      <c r="D11" s="3">
        <v>44585</v>
      </c>
      <c r="E11" s="3">
        <v>44638</v>
      </c>
      <c r="F11" s="2">
        <v>47232</v>
      </c>
      <c r="G11" s="2" t="s">
        <v>234</v>
      </c>
      <c r="H11" s="2">
        <v>1</v>
      </c>
      <c r="I11" s="4">
        <v>7199.88</v>
      </c>
      <c r="J11" s="2" t="s">
        <v>235</v>
      </c>
      <c r="K11" s="8" t="s">
        <v>236</v>
      </c>
    </row>
    <row r="12" spans="1:11" ht="135" x14ac:dyDescent="0.25">
      <c r="A12" s="2" t="s">
        <v>96</v>
      </c>
      <c r="B12" s="2" t="s">
        <v>237</v>
      </c>
      <c r="C12" s="2" t="s">
        <v>238</v>
      </c>
      <c r="D12" s="3">
        <v>44159</v>
      </c>
      <c r="E12" s="3">
        <v>44650</v>
      </c>
      <c r="F12" s="2">
        <v>47276</v>
      </c>
      <c r="G12" s="2" t="s">
        <v>239</v>
      </c>
      <c r="H12" s="2">
        <v>1</v>
      </c>
      <c r="I12" s="4">
        <v>31481.599999999999</v>
      </c>
      <c r="J12" s="2" t="s">
        <v>291</v>
      </c>
      <c r="K12" s="8" t="s">
        <v>240</v>
      </c>
    </row>
    <row r="13" spans="1:11" ht="135" x14ac:dyDescent="0.25">
      <c r="A13" s="2" t="s">
        <v>96</v>
      </c>
      <c r="B13" s="2" t="s">
        <v>237</v>
      </c>
      <c r="C13" s="2" t="s">
        <v>238</v>
      </c>
      <c r="D13" s="3">
        <v>44159</v>
      </c>
      <c r="E13" s="3">
        <v>44650</v>
      </c>
      <c r="F13" s="2">
        <v>47276</v>
      </c>
      <c r="G13" s="2" t="s">
        <v>239</v>
      </c>
      <c r="H13" s="2">
        <v>1</v>
      </c>
      <c r="I13" s="4">
        <v>7378.35</v>
      </c>
      <c r="J13" s="2" t="s">
        <v>291</v>
      </c>
      <c r="K13" s="8" t="s">
        <v>240</v>
      </c>
    </row>
    <row r="14" spans="1:11" ht="30" x14ac:dyDescent="0.25">
      <c r="A14" s="2" t="s">
        <v>96</v>
      </c>
      <c r="B14" s="2" t="s">
        <v>241</v>
      </c>
      <c r="C14" s="2" t="s">
        <v>242</v>
      </c>
      <c r="D14" s="3">
        <v>44530</v>
      </c>
      <c r="E14" s="3">
        <v>44635</v>
      </c>
      <c r="F14" s="2"/>
      <c r="G14" s="2" t="s">
        <v>243</v>
      </c>
      <c r="H14" s="2">
        <v>1</v>
      </c>
      <c r="I14" s="4">
        <v>2934.74</v>
      </c>
      <c r="J14" s="2" t="s">
        <v>292</v>
      </c>
      <c r="K14" s="8" t="s">
        <v>293</v>
      </c>
    </row>
    <row r="15" spans="1:11" ht="120" x14ac:dyDescent="0.25">
      <c r="A15" s="2" t="s">
        <v>97</v>
      </c>
      <c r="B15" s="2" t="s">
        <v>244</v>
      </c>
      <c r="C15" s="2"/>
      <c r="D15" s="3">
        <v>44564</v>
      </c>
      <c r="E15" s="3">
        <v>44634</v>
      </c>
      <c r="F15" s="2">
        <v>47228</v>
      </c>
      <c r="G15" s="2" t="s">
        <v>245</v>
      </c>
      <c r="H15" s="2">
        <v>1</v>
      </c>
      <c r="I15" s="4">
        <v>3960</v>
      </c>
      <c r="J15" s="2" t="s">
        <v>246</v>
      </c>
      <c r="K15" s="8" t="s">
        <v>52</v>
      </c>
    </row>
    <row r="16" spans="1:11" ht="150" x14ac:dyDescent="0.25">
      <c r="A16" s="2" t="s">
        <v>97</v>
      </c>
      <c r="B16" s="2" t="s">
        <v>247</v>
      </c>
      <c r="C16" s="2" t="s">
        <v>248</v>
      </c>
      <c r="D16" s="2"/>
      <c r="E16" s="3">
        <v>44649</v>
      </c>
      <c r="F16" s="2" t="s">
        <v>27</v>
      </c>
      <c r="G16" s="2" t="s">
        <v>249</v>
      </c>
      <c r="H16" s="2">
        <v>1</v>
      </c>
      <c r="I16" s="4">
        <v>80000</v>
      </c>
      <c r="J16" s="2" t="s">
        <v>250</v>
      </c>
      <c r="K16" s="8" t="s">
        <v>251</v>
      </c>
    </row>
    <row r="17" spans="1:11" ht="30" x14ac:dyDescent="0.25">
      <c r="A17" s="2" t="s">
        <v>95</v>
      </c>
      <c r="B17" s="2" t="s">
        <v>252</v>
      </c>
      <c r="C17" s="2" t="s">
        <v>253</v>
      </c>
      <c r="D17" s="3">
        <v>44376</v>
      </c>
      <c r="E17" s="3">
        <v>44643</v>
      </c>
      <c r="F17" s="2" t="s">
        <v>254</v>
      </c>
      <c r="G17" s="2" t="s">
        <v>255</v>
      </c>
      <c r="H17" s="2">
        <v>1</v>
      </c>
      <c r="I17" s="4">
        <v>16700</v>
      </c>
      <c r="J17" s="1" t="s">
        <v>117</v>
      </c>
      <c r="K17" s="8" t="s">
        <v>256</v>
      </c>
    </row>
    <row r="18" spans="1:11" ht="45" x14ac:dyDescent="0.25">
      <c r="A18" s="2" t="s">
        <v>98</v>
      </c>
      <c r="B18" s="2" t="s">
        <v>257</v>
      </c>
      <c r="C18" s="2" t="s">
        <v>258</v>
      </c>
      <c r="D18" s="3">
        <v>44509</v>
      </c>
      <c r="E18" s="3">
        <v>44636</v>
      </c>
      <c r="F18" s="2" t="s">
        <v>27</v>
      </c>
      <c r="G18" s="2" t="s">
        <v>259</v>
      </c>
      <c r="H18" s="2">
        <v>1</v>
      </c>
      <c r="I18" s="4">
        <v>594000</v>
      </c>
      <c r="J18" s="2" t="s">
        <v>260</v>
      </c>
      <c r="K18" s="8" t="s">
        <v>261</v>
      </c>
    </row>
    <row r="19" spans="1:11" ht="255" x14ac:dyDescent="0.25">
      <c r="A19" s="2" t="s">
        <v>98</v>
      </c>
      <c r="B19" s="2" t="s">
        <v>262</v>
      </c>
      <c r="C19" s="2" t="s">
        <v>263</v>
      </c>
      <c r="D19" s="3">
        <v>44545</v>
      </c>
      <c r="E19" s="3">
        <v>44635</v>
      </c>
      <c r="F19" s="2" t="s">
        <v>71</v>
      </c>
      <c r="G19" s="2" t="s">
        <v>264</v>
      </c>
      <c r="H19" s="2">
        <v>1</v>
      </c>
      <c r="I19" s="4">
        <v>58000</v>
      </c>
      <c r="J19" s="2" t="s">
        <v>265</v>
      </c>
      <c r="K19" s="8" t="s">
        <v>266</v>
      </c>
    </row>
    <row r="20" spans="1:11" ht="90" x14ac:dyDescent="0.25">
      <c r="A20" s="2" t="s">
        <v>98</v>
      </c>
      <c r="B20" s="2" t="s">
        <v>267</v>
      </c>
      <c r="C20" s="2" t="s">
        <v>268</v>
      </c>
      <c r="D20" s="3">
        <v>43089</v>
      </c>
      <c r="E20" s="3">
        <v>44630</v>
      </c>
      <c r="F20" s="2" t="s">
        <v>27</v>
      </c>
      <c r="G20" s="2" t="s">
        <v>269</v>
      </c>
      <c r="H20" s="2">
        <v>1</v>
      </c>
      <c r="I20" s="4">
        <v>3176806.08</v>
      </c>
      <c r="J20" s="2" t="s">
        <v>270</v>
      </c>
      <c r="K20" s="8" t="s">
        <v>271</v>
      </c>
    </row>
    <row r="21" spans="1:11" ht="135" x14ac:dyDescent="0.25">
      <c r="A21" s="2" t="s">
        <v>99</v>
      </c>
      <c r="B21" s="2" t="s">
        <v>272</v>
      </c>
      <c r="C21" s="2" t="s">
        <v>273</v>
      </c>
      <c r="D21" s="3">
        <v>43956</v>
      </c>
      <c r="E21" s="3">
        <v>44636</v>
      </c>
      <c r="F21" s="2">
        <v>47248</v>
      </c>
      <c r="G21" s="2" t="s">
        <v>274</v>
      </c>
      <c r="H21" s="2">
        <v>1</v>
      </c>
      <c r="I21" s="4">
        <v>3819.64</v>
      </c>
      <c r="J21" s="2" t="s">
        <v>275</v>
      </c>
      <c r="K21" s="8" t="s">
        <v>276</v>
      </c>
    </row>
    <row r="22" spans="1:11" ht="75" x14ac:dyDescent="0.25">
      <c r="A22" s="2" t="s">
        <v>99</v>
      </c>
      <c r="B22" s="2" t="s">
        <v>182</v>
      </c>
      <c r="C22" s="2" t="s">
        <v>183</v>
      </c>
      <c r="D22" s="3">
        <v>44382</v>
      </c>
      <c r="E22" s="3">
        <v>44637</v>
      </c>
      <c r="F22" s="2">
        <v>47253</v>
      </c>
      <c r="G22" s="2" t="s">
        <v>277</v>
      </c>
      <c r="H22" s="2">
        <v>1</v>
      </c>
      <c r="I22" s="4">
        <v>8166</v>
      </c>
      <c r="J22" s="2" t="s">
        <v>185</v>
      </c>
      <c r="K22" s="8" t="s">
        <v>186</v>
      </c>
    </row>
    <row r="23" spans="1:11" ht="45" x14ac:dyDescent="0.25">
      <c r="A23" s="2" t="s">
        <v>99</v>
      </c>
      <c r="B23" s="2" t="s">
        <v>278</v>
      </c>
      <c r="C23" s="2" t="s">
        <v>279</v>
      </c>
      <c r="D23" s="3">
        <v>44386</v>
      </c>
      <c r="E23" s="3">
        <v>44637</v>
      </c>
      <c r="F23" s="2">
        <v>47247</v>
      </c>
      <c r="G23" s="2" t="s">
        <v>280</v>
      </c>
      <c r="H23" s="2">
        <v>1</v>
      </c>
      <c r="I23" s="4">
        <v>12320</v>
      </c>
      <c r="J23" s="2" t="s">
        <v>290</v>
      </c>
      <c r="K23" s="8" t="s">
        <v>281</v>
      </c>
    </row>
    <row r="24" spans="1:11" ht="60" x14ac:dyDescent="0.25">
      <c r="A24" s="2" t="s">
        <v>99</v>
      </c>
      <c r="B24" s="2" t="s">
        <v>187</v>
      </c>
      <c r="C24" s="2" t="s">
        <v>188</v>
      </c>
      <c r="D24" s="3">
        <v>44391</v>
      </c>
      <c r="E24" s="3">
        <v>44627</v>
      </c>
      <c r="F24" s="2">
        <v>47220</v>
      </c>
      <c r="G24" s="2" t="s">
        <v>282</v>
      </c>
      <c r="H24" s="2">
        <v>1</v>
      </c>
      <c r="I24" s="15">
        <v>10400</v>
      </c>
      <c r="J24" s="2" t="s">
        <v>283</v>
      </c>
      <c r="K24" s="8" t="s">
        <v>284</v>
      </c>
    </row>
    <row r="25" spans="1:11" ht="15.75" thickBot="1" x14ac:dyDescent="0.3">
      <c r="A25" s="2" t="s">
        <v>99</v>
      </c>
      <c r="B25" s="9" t="s">
        <v>285</v>
      </c>
      <c r="C25" s="9" t="s">
        <v>286</v>
      </c>
      <c r="D25" s="10">
        <v>44140</v>
      </c>
      <c r="E25" s="10">
        <v>44635</v>
      </c>
      <c r="F25" s="9">
        <v>47231</v>
      </c>
      <c r="G25" s="9" t="s">
        <v>287</v>
      </c>
      <c r="H25" s="41">
        <v>1</v>
      </c>
      <c r="I25" s="42">
        <v>195000</v>
      </c>
      <c r="J25" s="11" t="s">
        <v>289</v>
      </c>
      <c r="K25" s="12" t="s">
        <v>288</v>
      </c>
    </row>
    <row r="28" spans="1:11" ht="15.75" thickBot="1" x14ac:dyDescent="0.3"/>
    <row r="29" spans="1:11" ht="15.75" thickBot="1" x14ac:dyDescent="0.3">
      <c r="G29" s="43" t="s">
        <v>900</v>
      </c>
      <c r="H29" s="44"/>
      <c r="I29" s="45"/>
    </row>
    <row r="30" spans="1:11" x14ac:dyDescent="0.25">
      <c r="G30" s="23" t="s">
        <v>112</v>
      </c>
      <c r="H30" s="24" t="s">
        <v>120</v>
      </c>
      <c r="I30" s="25" t="s">
        <v>113</v>
      </c>
    </row>
    <row r="31" spans="1:11" x14ac:dyDescent="0.25">
      <c r="G31" s="26" t="s">
        <v>114</v>
      </c>
      <c r="H31" s="27">
        <v>11</v>
      </c>
      <c r="I31" s="28">
        <f>I4+I5+I6+I7+I8+I9+I10+I11+I12+I13+I14</f>
        <v>118905.34000000001</v>
      </c>
    </row>
    <row r="32" spans="1:11" x14ac:dyDescent="0.25">
      <c r="G32" s="26" t="s">
        <v>45</v>
      </c>
      <c r="H32" s="27">
        <v>2</v>
      </c>
      <c r="I32" s="28">
        <f>I15+I16</f>
        <v>83960</v>
      </c>
    </row>
    <row r="33" spans="7:9" x14ac:dyDescent="0.25">
      <c r="G33" s="26" t="s">
        <v>58</v>
      </c>
      <c r="H33" s="27">
        <v>3</v>
      </c>
      <c r="I33" s="28">
        <f>I18+I19+I20</f>
        <v>3828806.08</v>
      </c>
    </row>
    <row r="34" spans="7:9" x14ac:dyDescent="0.25">
      <c r="G34" s="26" t="s">
        <v>79</v>
      </c>
      <c r="H34" s="29">
        <v>5</v>
      </c>
      <c r="I34" s="28">
        <f>I21+I22+I23+I24+I25</f>
        <v>229705.64</v>
      </c>
    </row>
    <row r="35" spans="7:9" x14ac:dyDescent="0.25">
      <c r="G35" s="26" t="s">
        <v>115</v>
      </c>
      <c r="H35" s="30">
        <v>1</v>
      </c>
      <c r="I35" s="28">
        <v>16700</v>
      </c>
    </row>
    <row r="36" spans="7:9" ht="15.75" thickBot="1" x14ac:dyDescent="0.3">
      <c r="G36" s="26" t="s">
        <v>116</v>
      </c>
      <c r="H36" s="27" t="s">
        <v>117</v>
      </c>
      <c r="I36" s="31"/>
    </row>
    <row r="37" spans="7:9" ht="15.75" thickBot="1" x14ac:dyDescent="0.3">
      <c r="G37" s="32" t="s">
        <v>118</v>
      </c>
      <c r="H37" s="33"/>
      <c r="I37" s="34">
        <f>SUM(I31:I36)</f>
        <v>4278077.0599999996</v>
      </c>
    </row>
  </sheetData>
  <autoFilter ref="A3:K25" xr:uid="{EFAF2158-18E1-4BF6-ADAF-484A0261CEC8}"/>
  <mergeCells count="1">
    <mergeCell ref="G29:I29"/>
  </mergeCells>
  <phoneticPr fontId="3" type="noConversion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18B2-9803-4F98-B469-4A8F2B521F93}">
  <dimension ref="A2:K47"/>
  <sheetViews>
    <sheetView topLeftCell="D1" workbookViewId="0">
      <selection activeCell="H54" sqref="H54"/>
    </sheetView>
  </sheetViews>
  <sheetFormatPr defaultRowHeight="15" x14ac:dyDescent="0.25"/>
  <cols>
    <col min="1" max="1" width="16.7109375" customWidth="1"/>
    <col min="2" max="2" width="18.140625" customWidth="1"/>
    <col min="3" max="3" width="20" customWidth="1"/>
    <col min="4" max="4" width="20.42578125" customWidth="1"/>
    <col min="5" max="5" width="18.140625" customWidth="1"/>
    <col min="6" max="6" width="23.42578125" customWidth="1"/>
    <col min="7" max="7" width="24.140625" customWidth="1"/>
    <col min="8" max="8" width="16.85546875" customWidth="1"/>
    <col min="9" max="9" width="17.85546875" customWidth="1"/>
    <col min="10" max="10" width="19.5703125" customWidth="1"/>
    <col min="11" max="11" width="27.5703125" customWidth="1"/>
  </cols>
  <sheetData>
    <row r="2" spans="1:11" ht="15.75" thickBot="1" x14ac:dyDescent="0.3"/>
    <row r="3" spans="1:11" x14ac:dyDescent="0.25">
      <c r="A3" s="6" t="s">
        <v>93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7" t="s">
        <v>9</v>
      </c>
    </row>
    <row r="4" spans="1:11" x14ac:dyDescent="0.25">
      <c r="A4" s="2" t="s">
        <v>94</v>
      </c>
      <c r="B4" s="2" t="s">
        <v>294</v>
      </c>
      <c r="C4" s="2" t="s">
        <v>248</v>
      </c>
      <c r="D4" s="2"/>
      <c r="E4" s="3">
        <v>44680</v>
      </c>
      <c r="F4" s="2" t="s">
        <v>295</v>
      </c>
      <c r="G4" s="2" t="s">
        <v>296</v>
      </c>
      <c r="H4" s="2">
        <v>1</v>
      </c>
      <c r="I4" s="4">
        <v>851.4</v>
      </c>
      <c r="J4" s="2" t="s">
        <v>297</v>
      </c>
      <c r="K4" s="8" t="s">
        <v>298</v>
      </c>
    </row>
    <row r="5" spans="1:11" ht="60" x14ac:dyDescent="0.25">
      <c r="A5" s="2" t="s">
        <v>94</v>
      </c>
      <c r="B5" s="2" t="s">
        <v>300</v>
      </c>
      <c r="C5" s="2" t="s">
        <v>299</v>
      </c>
      <c r="D5" s="3">
        <v>44284</v>
      </c>
      <c r="E5" s="3">
        <v>44679</v>
      </c>
      <c r="F5" s="2">
        <v>47331</v>
      </c>
      <c r="G5" s="2" t="s">
        <v>301</v>
      </c>
      <c r="H5" s="2">
        <v>1</v>
      </c>
      <c r="I5" s="4">
        <v>48600</v>
      </c>
      <c r="J5" s="2" t="s">
        <v>302</v>
      </c>
      <c r="K5" s="8" t="s">
        <v>303</v>
      </c>
    </row>
    <row r="6" spans="1:11" ht="30" x14ac:dyDescent="0.25">
      <c r="A6" s="2" t="s">
        <v>94</v>
      </c>
      <c r="B6" s="2" t="s">
        <v>304</v>
      </c>
      <c r="C6" s="2"/>
      <c r="D6" s="3">
        <v>44630</v>
      </c>
      <c r="E6" s="3">
        <v>44670</v>
      </c>
      <c r="F6" s="2">
        <v>47314</v>
      </c>
      <c r="G6" s="2" t="s">
        <v>305</v>
      </c>
      <c r="H6" s="2">
        <v>1</v>
      </c>
      <c r="I6" s="4">
        <v>12820.5</v>
      </c>
      <c r="J6" s="2" t="s">
        <v>306</v>
      </c>
      <c r="K6" s="8" t="s">
        <v>307</v>
      </c>
    </row>
    <row r="7" spans="1:11" ht="90" x14ac:dyDescent="0.25">
      <c r="A7" s="2" t="s">
        <v>94</v>
      </c>
      <c r="B7" s="2" t="s">
        <v>308</v>
      </c>
      <c r="C7" s="2"/>
      <c r="D7" s="3">
        <v>44630</v>
      </c>
      <c r="E7" s="3">
        <v>44669</v>
      </c>
      <c r="F7" s="2">
        <v>47300</v>
      </c>
      <c r="G7" s="2" t="s">
        <v>309</v>
      </c>
      <c r="H7" s="2">
        <v>1</v>
      </c>
      <c r="I7" s="4">
        <v>883</v>
      </c>
      <c r="J7" s="2" t="s">
        <v>310</v>
      </c>
      <c r="K7" s="8" t="s">
        <v>311</v>
      </c>
    </row>
    <row r="8" spans="1:11" ht="30" x14ac:dyDescent="0.25">
      <c r="A8" s="2" t="s">
        <v>94</v>
      </c>
      <c r="B8" s="2" t="s">
        <v>312</v>
      </c>
      <c r="C8" s="2"/>
      <c r="D8" s="3">
        <v>44630</v>
      </c>
      <c r="E8" s="3">
        <v>44679</v>
      </c>
      <c r="F8" s="2">
        <v>47322</v>
      </c>
      <c r="G8" s="2" t="s">
        <v>313</v>
      </c>
      <c r="H8" s="2">
        <v>1</v>
      </c>
      <c r="I8" s="4">
        <v>1240.5</v>
      </c>
      <c r="J8" s="2" t="s">
        <v>404</v>
      </c>
      <c r="K8" s="8" t="s">
        <v>314</v>
      </c>
    </row>
    <row r="9" spans="1:11" ht="30" x14ac:dyDescent="0.25">
      <c r="A9" s="2" t="s">
        <v>94</v>
      </c>
      <c r="B9" s="2" t="s">
        <v>312</v>
      </c>
      <c r="C9" s="2"/>
      <c r="D9" s="3">
        <v>44630</v>
      </c>
      <c r="E9" s="3">
        <v>44678</v>
      </c>
      <c r="F9" s="2">
        <v>47323</v>
      </c>
      <c r="G9" s="2" t="s">
        <v>313</v>
      </c>
      <c r="H9" s="2">
        <v>1</v>
      </c>
      <c r="I9" s="4">
        <v>531.6</v>
      </c>
      <c r="J9" s="2" t="s">
        <v>315</v>
      </c>
      <c r="K9" s="8" t="s">
        <v>316</v>
      </c>
    </row>
    <row r="10" spans="1:11" ht="45" x14ac:dyDescent="0.25">
      <c r="A10" s="2" t="s">
        <v>94</v>
      </c>
      <c r="B10" s="2" t="s">
        <v>317</v>
      </c>
      <c r="C10" s="2"/>
      <c r="D10" s="3">
        <v>44649</v>
      </c>
      <c r="E10" s="3">
        <v>44670</v>
      </c>
      <c r="F10" s="2">
        <v>47307</v>
      </c>
      <c r="G10" s="2" t="s">
        <v>318</v>
      </c>
      <c r="H10" s="2">
        <v>1</v>
      </c>
      <c r="I10" s="4">
        <v>754.14</v>
      </c>
      <c r="J10" s="2" t="s">
        <v>319</v>
      </c>
      <c r="K10" s="8" t="s">
        <v>320</v>
      </c>
    </row>
    <row r="11" spans="1:11" ht="75" x14ac:dyDescent="0.25">
      <c r="A11" s="2" t="s">
        <v>95</v>
      </c>
      <c r="B11" s="2" t="s">
        <v>321</v>
      </c>
      <c r="C11" s="2" t="s">
        <v>322</v>
      </c>
      <c r="D11" s="3">
        <v>44357</v>
      </c>
      <c r="E11" s="3">
        <v>44669</v>
      </c>
      <c r="F11" s="2" t="s">
        <v>27</v>
      </c>
      <c r="G11" s="2" t="s">
        <v>323</v>
      </c>
      <c r="H11" s="2">
        <v>1</v>
      </c>
      <c r="I11" s="4">
        <v>3690317.42</v>
      </c>
      <c r="J11" s="2" t="s">
        <v>324</v>
      </c>
      <c r="K11" s="8" t="s">
        <v>325</v>
      </c>
    </row>
    <row r="12" spans="1:11" ht="409.5" x14ac:dyDescent="0.25">
      <c r="A12" s="2" t="s">
        <v>95</v>
      </c>
      <c r="B12" s="2" t="s">
        <v>326</v>
      </c>
      <c r="C12" s="2" t="s">
        <v>327</v>
      </c>
      <c r="D12" s="3">
        <v>44456</v>
      </c>
      <c r="E12" s="3">
        <v>44652</v>
      </c>
      <c r="F12" s="2" t="s">
        <v>27</v>
      </c>
      <c r="G12" s="2" t="s">
        <v>328</v>
      </c>
      <c r="H12" s="2">
        <v>1</v>
      </c>
      <c r="I12" s="4">
        <v>5201771.51</v>
      </c>
      <c r="J12" s="2" t="s">
        <v>34</v>
      </c>
      <c r="K12" s="8" t="s">
        <v>329</v>
      </c>
    </row>
    <row r="13" spans="1:11" ht="30" x14ac:dyDescent="0.25">
      <c r="A13" s="2" t="s">
        <v>96</v>
      </c>
      <c r="B13" s="2" t="s">
        <v>330</v>
      </c>
      <c r="C13" s="2" t="s">
        <v>331</v>
      </c>
      <c r="D13" s="3">
        <v>44585</v>
      </c>
      <c r="E13" s="3">
        <v>44671</v>
      </c>
      <c r="F13" s="2">
        <v>47306</v>
      </c>
      <c r="G13" s="2" t="s">
        <v>332</v>
      </c>
      <c r="H13" s="2">
        <v>1</v>
      </c>
      <c r="I13" s="4">
        <v>2200</v>
      </c>
      <c r="J13" s="2" t="s">
        <v>333</v>
      </c>
      <c r="K13" s="8" t="s">
        <v>334</v>
      </c>
    </row>
    <row r="14" spans="1:11" ht="30" x14ac:dyDescent="0.25">
      <c r="A14" s="2" t="s">
        <v>96</v>
      </c>
      <c r="B14" s="2" t="s">
        <v>335</v>
      </c>
      <c r="C14" s="2" t="s">
        <v>336</v>
      </c>
      <c r="D14" s="3">
        <v>44585</v>
      </c>
      <c r="E14" s="3">
        <v>44652</v>
      </c>
      <c r="F14" s="2">
        <v>47278</v>
      </c>
      <c r="G14" s="2" t="s">
        <v>337</v>
      </c>
      <c r="H14" s="2">
        <v>1</v>
      </c>
      <c r="I14" s="4">
        <v>3399</v>
      </c>
      <c r="J14" s="2" t="s">
        <v>338</v>
      </c>
      <c r="K14" s="8" t="s">
        <v>339</v>
      </c>
    </row>
    <row r="15" spans="1:11" ht="45" x14ac:dyDescent="0.25">
      <c r="A15" s="2" t="s">
        <v>96</v>
      </c>
      <c r="B15" s="2" t="s">
        <v>340</v>
      </c>
      <c r="C15" s="2" t="s">
        <v>341</v>
      </c>
      <c r="D15" s="3">
        <v>44585</v>
      </c>
      <c r="E15" s="3">
        <v>44671</v>
      </c>
      <c r="F15" s="2">
        <v>47303</v>
      </c>
      <c r="G15" s="2" t="s">
        <v>342</v>
      </c>
      <c r="H15" s="2">
        <v>1</v>
      </c>
      <c r="I15" s="4">
        <v>429.6</v>
      </c>
      <c r="J15" s="2" t="s">
        <v>124</v>
      </c>
      <c r="K15" s="8" t="s">
        <v>343</v>
      </c>
    </row>
    <row r="16" spans="1:11" ht="60" x14ac:dyDescent="0.25">
      <c r="A16" s="2" t="s">
        <v>96</v>
      </c>
      <c r="B16" s="2" t="s">
        <v>344</v>
      </c>
      <c r="C16" s="2" t="s">
        <v>345</v>
      </c>
      <c r="D16" s="3">
        <v>44607</v>
      </c>
      <c r="E16" s="3">
        <v>44671</v>
      </c>
      <c r="F16" s="2">
        <v>47305</v>
      </c>
      <c r="G16" s="2" t="s">
        <v>346</v>
      </c>
      <c r="H16" s="2">
        <v>1</v>
      </c>
      <c r="I16" s="4">
        <v>20989.8</v>
      </c>
      <c r="J16" s="2" t="s">
        <v>347</v>
      </c>
      <c r="K16" s="8" t="s">
        <v>347</v>
      </c>
    </row>
    <row r="17" spans="1:11" ht="30" x14ac:dyDescent="0.25">
      <c r="A17" s="2" t="s">
        <v>96</v>
      </c>
      <c r="B17" s="2" t="s">
        <v>348</v>
      </c>
      <c r="C17" s="2" t="s">
        <v>349</v>
      </c>
      <c r="D17" s="3">
        <v>44610</v>
      </c>
      <c r="E17" s="3">
        <v>44670</v>
      </c>
      <c r="F17" s="2">
        <v>47302</v>
      </c>
      <c r="G17" s="2" t="s">
        <v>350</v>
      </c>
      <c r="H17" s="2">
        <v>1</v>
      </c>
      <c r="I17" s="4">
        <v>9600</v>
      </c>
      <c r="J17" s="2">
        <v>2400</v>
      </c>
      <c r="K17" s="8" t="s">
        <v>351</v>
      </c>
    </row>
    <row r="18" spans="1:11" ht="45" x14ac:dyDescent="0.25">
      <c r="A18" s="2" t="s">
        <v>96</v>
      </c>
      <c r="B18" s="2" t="s">
        <v>352</v>
      </c>
      <c r="C18" s="2" t="s">
        <v>353</v>
      </c>
      <c r="D18" s="3">
        <v>44630</v>
      </c>
      <c r="E18" s="3">
        <v>44670</v>
      </c>
      <c r="F18" s="2">
        <v>47309</v>
      </c>
      <c r="G18" s="2" t="s">
        <v>354</v>
      </c>
      <c r="H18" s="2">
        <v>1</v>
      </c>
      <c r="I18" s="4">
        <v>2400</v>
      </c>
      <c r="J18" s="2" t="s">
        <v>355</v>
      </c>
      <c r="K18" s="8" t="s">
        <v>356</v>
      </c>
    </row>
    <row r="19" spans="1:11" ht="30" x14ac:dyDescent="0.25">
      <c r="A19" s="2" t="s">
        <v>96</v>
      </c>
      <c r="B19" s="2" t="s">
        <v>357</v>
      </c>
      <c r="C19" s="2" t="s">
        <v>358</v>
      </c>
      <c r="D19" s="3">
        <v>44630</v>
      </c>
      <c r="E19" s="3">
        <v>44679</v>
      </c>
      <c r="F19" s="2">
        <v>47333</v>
      </c>
      <c r="G19" s="2" t="s">
        <v>359</v>
      </c>
      <c r="H19" s="2">
        <v>1</v>
      </c>
      <c r="I19" s="4">
        <v>10500</v>
      </c>
      <c r="J19" s="2" t="s">
        <v>360</v>
      </c>
      <c r="K19" s="8" t="s">
        <v>361</v>
      </c>
    </row>
    <row r="20" spans="1:11" ht="45" x14ac:dyDescent="0.25">
      <c r="A20" s="2" t="s">
        <v>96</v>
      </c>
      <c r="B20" s="2" t="s">
        <v>362</v>
      </c>
      <c r="C20" s="2"/>
      <c r="D20" s="3">
        <v>44637</v>
      </c>
      <c r="E20" s="3">
        <v>44671</v>
      </c>
      <c r="F20" s="2">
        <v>47308</v>
      </c>
      <c r="G20" s="2" t="s">
        <v>363</v>
      </c>
      <c r="H20" s="2">
        <v>1</v>
      </c>
      <c r="I20" s="4">
        <v>9517.5</v>
      </c>
      <c r="J20" s="2" t="s">
        <v>364</v>
      </c>
      <c r="K20" s="8" t="s">
        <v>365</v>
      </c>
    </row>
    <row r="21" spans="1:11" ht="30" x14ac:dyDescent="0.25">
      <c r="A21" s="2" t="s">
        <v>96</v>
      </c>
      <c r="B21" s="2" t="s">
        <v>366</v>
      </c>
      <c r="C21" s="2" t="s">
        <v>367</v>
      </c>
      <c r="D21" s="2"/>
      <c r="E21" s="3">
        <v>44680</v>
      </c>
      <c r="F21" s="2">
        <v>46693</v>
      </c>
      <c r="G21" s="2" t="s">
        <v>368</v>
      </c>
      <c r="H21" s="2">
        <v>1</v>
      </c>
      <c r="I21" s="4">
        <v>34704</v>
      </c>
      <c r="J21" s="2" t="s">
        <v>270</v>
      </c>
      <c r="K21" s="8" t="s">
        <v>369</v>
      </c>
    </row>
    <row r="22" spans="1:11" ht="75" x14ac:dyDescent="0.25">
      <c r="A22" s="2" t="s">
        <v>96</v>
      </c>
      <c r="B22" s="2" t="s">
        <v>370</v>
      </c>
      <c r="C22" s="2" t="s">
        <v>371</v>
      </c>
      <c r="D22" s="3">
        <v>44021</v>
      </c>
      <c r="E22" s="3">
        <v>44678</v>
      </c>
      <c r="F22" s="2">
        <v>47324</v>
      </c>
      <c r="G22" s="2" t="s">
        <v>372</v>
      </c>
      <c r="H22" s="2">
        <v>1</v>
      </c>
      <c r="I22" s="4">
        <v>48000</v>
      </c>
      <c r="J22" s="2" t="s">
        <v>373</v>
      </c>
      <c r="K22" s="8" t="s">
        <v>374</v>
      </c>
    </row>
    <row r="23" spans="1:11" ht="30" x14ac:dyDescent="0.25">
      <c r="A23" s="2" t="s">
        <v>96</v>
      </c>
      <c r="B23" s="2" t="s">
        <v>375</v>
      </c>
      <c r="C23" s="2" t="s">
        <v>376</v>
      </c>
      <c r="D23" s="2"/>
      <c r="E23" s="3">
        <v>44680</v>
      </c>
      <c r="F23" s="2">
        <v>47087</v>
      </c>
      <c r="G23" s="2" t="s">
        <v>377</v>
      </c>
      <c r="H23" s="2">
        <v>1</v>
      </c>
      <c r="I23" s="4">
        <v>2491.3000000000002</v>
      </c>
      <c r="J23" s="2" t="s">
        <v>378</v>
      </c>
      <c r="K23" s="8" t="s">
        <v>379</v>
      </c>
    </row>
    <row r="24" spans="1:11" ht="150" x14ac:dyDescent="0.25">
      <c r="A24" s="2" t="s">
        <v>96</v>
      </c>
      <c r="B24" s="2" t="s">
        <v>380</v>
      </c>
      <c r="C24" s="2"/>
      <c r="D24" s="3">
        <v>44475</v>
      </c>
      <c r="E24" s="3">
        <v>44669</v>
      </c>
      <c r="F24" s="2">
        <v>47299</v>
      </c>
      <c r="G24" s="2" t="s">
        <v>381</v>
      </c>
      <c r="H24" s="2">
        <v>1</v>
      </c>
      <c r="I24" s="4">
        <v>1490</v>
      </c>
      <c r="J24" s="2" t="s">
        <v>382</v>
      </c>
      <c r="K24" s="8" t="s">
        <v>383</v>
      </c>
    </row>
    <row r="25" spans="1:11" ht="75" x14ac:dyDescent="0.25">
      <c r="A25" s="2" t="s">
        <v>96</v>
      </c>
      <c r="B25" s="2" t="s">
        <v>384</v>
      </c>
      <c r="C25" s="2" t="s">
        <v>385</v>
      </c>
      <c r="D25" s="3">
        <v>44509</v>
      </c>
      <c r="E25" s="3">
        <v>44678</v>
      </c>
      <c r="F25" s="2">
        <v>47321</v>
      </c>
      <c r="G25" s="2" t="s">
        <v>386</v>
      </c>
      <c r="H25" s="2">
        <v>1</v>
      </c>
      <c r="I25" s="4">
        <v>63800</v>
      </c>
      <c r="J25" s="2" t="s">
        <v>387</v>
      </c>
      <c r="K25" s="8" t="s">
        <v>388</v>
      </c>
    </row>
    <row r="26" spans="1:11" ht="135" x14ac:dyDescent="0.25">
      <c r="A26" s="2" t="s">
        <v>96</v>
      </c>
      <c r="B26" s="2" t="s">
        <v>389</v>
      </c>
      <c r="C26" s="2" t="s">
        <v>390</v>
      </c>
      <c r="D26" s="3">
        <v>44526</v>
      </c>
      <c r="E26" s="3">
        <v>44678</v>
      </c>
      <c r="F26" s="2">
        <v>47325</v>
      </c>
      <c r="G26" s="2" t="s">
        <v>391</v>
      </c>
      <c r="H26" s="2">
        <v>1</v>
      </c>
      <c r="I26" s="4">
        <v>7989.84</v>
      </c>
      <c r="J26" s="2">
        <v>1536701000102</v>
      </c>
      <c r="K26" s="8" t="s">
        <v>392</v>
      </c>
    </row>
    <row r="27" spans="1:11" ht="30" x14ac:dyDescent="0.25">
      <c r="A27" s="2" t="s">
        <v>97</v>
      </c>
      <c r="B27" s="2" t="s">
        <v>393</v>
      </c>
      <c r="C27" s="2" t="s">
        <v>394</v>
      </c>
      <c r="D27" s="3">
        <v>44419</v>
      </c>
      <c r="E27" s="3">
        <v>44669</v>
      </c>
      <c r="F27" s="2">
        <v>47301</v>
      </c>
      <c r="G27" s="2" t="s">
        <v>395</v>
      </c>
      <c r="H27" s="2">
        <v>1</v>
      </c>
      <c r="I27" s="4">
        <v>67567.34</v>
      </c>
      <c r="J27" s="2" t="s">
        <v>396</v>
      </c>
      <c r="K27" s="8" t="s">
        <v>397</v>
      </c>
    </row>
    <row r="28" spans="1:11" ht="240" x14ac:dyDescent="0.25">
      <c r="A28" s="2" t="s">
        <v>99</v>
      </c>
      <c r="B28" s="2" t="s">
        <v>398</v>
      </c>
      <c r="C28" s="2" t="s">
        <v>399</v>
      </c>
      <c r="D28" s="3">
        <v>44280</v>
      </c>
      <c r="E28" s="3">
        <v>44656</v>
      </c>
      <c r="F28" s="2">
        <v>47286</v>
      </c>
      <c r="G28" s="2" t="s">
        <v>400</v>
      </c>
      <c r="H28" s="2">
        <v>1</v>
      </c>
      <c r="I28" s="4">
        <v>361760</v>
      </c>
      <c r="J28" s="2" t="s">
        <v>401</v>
      </c>
      <c r="K28" s="8" t="s">
        <v>402</v>
      </c>
    </row>
    <row r="29" spans="1:11" ht="60" x14ac:dyDescent="0.25">
      <c r="A29" s="2" t="s">
        <v>99</v>
      </c>
      <c r="B29" s="2" t="s">
        <v>182</v>
      </c>
      <c r="C29" s="2" t="s">
        <v>183</v>
      </c>
      <c r="D29" s="3">
        <v>44382</v>
      </c>
      <c r="E29" s="3">
        <v>44655</v>
      </c>
      <c r="F29" s="2">
        <v>47281</v>
      </c>
      <c r="G29" s="2" t="s">
        <v>403</v>
      </c>
      <c r="H29" s="2">
        <v>1</v>
      </c>
      <c r="I29" s="4">
        <v>8166</v>
      </c>
      <c r="J29" s="2" t="s">
        <v>185</v>
      </c>
      <c r="K29" s="8" t="s">
        <v>186</v>
      </c>
    </row>
    <row r="30" spans="1:11" ht="30.75" thickBot="1" x14ac:dyDescent="0.3">
      <c r="A30" s="2" t="s">
        <v>99</v>
      </c>
      <c r="B30" s="9" t="s">
        <v>192</v>
      </c>
      <c r="C30" s="9" t="s">
        <v>193</v>
      </c>
      <c r="D30" s="10">
        <v>44391</v>
      </c>
      <c r="E30" s="10">
        <v>44678</v>
      </c>
      <c r="F30" s="9">
        <v>47320</v>
      </c>
      <c r="G30" s="9" t="s">
        <v>194</v>
      </c>
      <c r="H30" s="11">
        <v>1</v>
      </c>
      <c r="I30" s="40">
        <v>69202</v>
      </c>
      <c r="J30" s="11" t="s">
        <v>203</v>
      </c>
      <c r="K30" s="12" t="s">
        <v>405</v>
      </c>
    </row>
    <row r="34" spans="7:10" ht="15.75" thickBot="1" x14ac:dyDescent="0.3"/>
    <row r="35" spans="7:10" ht="15.75" thickBot="1" x14ac:dyDescent="0.3">
      <c r="G35" s="43" t="s">
        <v>899</v>
      </c>
      <c r="H35" s="44"/>
      <c r="I35" s="45"/>
    </row>
    <row r="36" spans="7:10" x14ac:dyDescent="0.25">
      <c r="G36" s="23" t="s">
        <v>112</v>
      </c>
      <c r="H36" s="24" t="s">
        <v>120</v>
      </c>
      <c r="I36" s="25" t="s">
        <v>113</v>
      </c>
    </row>
    <row r="37" spans="7:10" x14ac:dyDescent="0.25">
      <c r="G37" s="26" t="s">
        <v>114</v>
      </c>
      <c r="H37" s="27">
        <v>21</v>
      </c>
      <c r="I37" s="28">
        <f>I4+I5+I6+I7+I8+I9+I10+I13+I14+I15+I16+I17+I18+I19+I20+I21+I22+I23+I24+I25+I26</f>
        <v>283192.18</v>
      </c>
    </row>
    <row r="38" spans="7:10" x14ac:dyDescent="0.25">
      <c r="G38" s="26" t="s">
        <v>45</v>
      </c>
      <c r="H38" s="27">
        <v>1</v>
      </c>
      <c r="I38" s="28">
        <f>I27</f>
        <v>67567.34</v>
      </c>
    </row>
    <row r="39" spans="7:10" x14ac:dyDescent="0.25">
      <c r="G39" s="26" t="s">
        <v>58</v>
      </c>
      <c r="H39" s="27" t="s">
        <v>117</v>
      </c>
      <c r="I39" s="28"/>
    </row>
    <row r="40" spans="7:10" x14ac:dyDescent="0.25">
      <c r="G40" s="26" t="s">
        <v>79</v>
      </c>
      <c r="H40" s="29">
        <v>4</v>
      </c>
      <c r="I40" s="28">
        <f>I28+I29+I30</f>
        <v>439128</v>
      </c>
    </row>
    <row r="41" spans="7:10" x14ac:dyDescent="0.25">
      <c r="G41" s="26" t="s">
        <v>115</v>
      </c>
      <c r="H41" s="30">
        <v>2</v>
      </c>
      <c r="I41" s="28">
        <f>I11+I12</f>
        <v>8892088.9299999997</v>
      </c>
      <c r="J41" s="47"/>
    </row>
    <row r="42" spans="7:10" ht="15.75" thickBot="1" x14ac:dyDescent="0.3">
      <c r="G42" s="26" t="s">
        <v>116</v>
      </c>
      <c r="H42" s="27" t="s">
        <v>117</v>
      </c>
      <c r="I42" s="31"/>
    </row>
    <row r="43" spans="7:10" ht="15.75" thickBot="1" x14ac:dyDescent="0.3">
      <c r="G43" s="32" t="s">
        <v>118</v>
      </c>
      <c r="H43" s="33"/>
      <c r="I43" s="34">
        <f>SUM(I37:I42)</f>
        <v>9681976.4499999993</v>
      </c>
    </row>
    <row r="47" spans="7:10" x14ac:dyDescent="0.25">
      <c r="I47" s="46"/>
    </row>
  </sheetData>
  <autoFilter ref="A3:K30" xr:uid="{F6F918B2-9803-4F98-B469-4A8F2B521F93}"/>
  <mergeCells count="1">
    <mergeCell ref="G35:I3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709CB-AE12-461F-8930-B012EF0AB325}">
  <dimension ref="A3:K37"/>
  <sheetViews>
    <sheetView topLeftCell="D1" workbookViewId="0">
      <selection activeCell="E30" sqref="E30"/>
    </sheetView>
  </sheetViews>
  <sheetFormatPr defaultRowHeight="15" x14ac:dyDescent="0.25"/>
  <cols>
    <col min="1" max="1" width="23.28515625" customWidth="1"/>
    <col min="2" max="2" width="25" customWidth="1"/>
    <col min="4" max="4" width="23" customWidth="1"/>
    <col min="5" max="5" width="22" customWidth="1"/>
    <col min="6" max="6" width="25.5703125" customWidth="1"/>
    <col min="7" max="7" width="31.5703125" customWidth="1"/>
    <col min="8" max="8" width="18.7109375" customWidth="1"/>
    <col min="9" max="9" width="17.28515625" customWidth="1"/>
    <col min="10" max="10" width="19.28515625" customWidth="1"/>
    <col min="11" max="11" width="21.42578125" customWidth="1"/>
  </cols>
  <sheetData>
    <row r="3" spans="1:11" ht="15.75" thickBot="1" x14ac:dyDescent="0.3"/>
    <row r="4" spans="1:11" x14ac:dyDescent="0.25">
      <c r="A4" s="6" t="s">
        <v>481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7" t="s">
        <v>9</v>
      </c>
    </row>
    <row r="5" spans="1:11" ht="30" x14ac:dyDescent="0.25">
      <c r="A5" s="2" t="s">
        <v>94</v>
      </c>
      <c r="B5" s="2" t="s">
        <v>406</v>
      </c>
      <c r="C5" s="2" t="s">
        <v>407</v>
      </c>
      <c r="D5" s="3">
        <v>44585</v>
      </c>
      <c r="E5" s="3">
        <v>44708</v>
      </c>
      <c r="F5" s="2">
        <v>47397</v>
      </c>
      <c r="G5" s="2" t="s">
        <v>408</v>
      </c>
      <c r="H5" s="2">
        <v>1</v>
      </c>
      <c r="I5" s="4">
        <v>2908.2</v>
      </c>
      <c r="J5" s="2" t="s">
        <v>409</v>
      </c>
      <c r="K5" s="8" t="s">
        <v>410</v>
      </c>
    </row>
    <row r="6" spans="1:11" ht="45" x14ac:dyDescent="0.25">
      <c r="A6" s="2" t="s">
        <v>94</v>
      </c>
      <c r="B6" s="2" t="s">
        <v>411</v>
      </c>
      <c r="C6" s="2" t="s">
        <v>412</v>
      </c>
      <c r="D6" s="3">
        <v>44585</v>
      </c>
      <c r="E6" s="3">
        <v>44687</v>
      </c>
      <c r="F6" s="2">
        <v>47344</v>
      </c>
      <c r="G6" s="2" t="s">
        <v>413</v>
      </c>
      <c r="H6" s="2">
        <v>1</v>
      </c>
      <c r="I6" s="4">
        <v>5552</v>
      </c>
      <c r="J6" s="2" t="s">
        <v>414</v>
      </c>
      <c r="K6" s="8" t="s">
        <v>415</v>
      </c>
    </row>
    <row r="7" spans="1:11" ht="30" x14ac:dyDescent="0.25">
      <c r="A7" s="2" t="s">
        <v>94</v>
      </c>
      <c r="B7" s="2" t="s">
        <v>416</v>
      </c>
      <c r="C7" s="2" t="s">
        <v>417</v>
      </c>
      <c r="D7" s="3">
        <v>44651</v>
      </c>
      <c r="E7" s="3">
        <v>44712</v>
      </c>
      <c r="F7" s="2">
        <v>47415</v>
      </c>
      <c r="G7" s="2" t="s">
        <v>418</v>
      </c>
      <c r="H7" s="2">
        <v>1</v>
      </c>
      <c r="I7" s="4">
        <v>10523.88</v>
      </c>
      <c r="J7" s="2" t="s">
        <v>124</v>
      </c>
      <c r="K7" s="8" t="s">
        <v>419</v>
      </c>
    </row>
    <row r="8" spans="1:11" ht="45" x14ac:dyDescent="0.25">
      <c r="A8" s="2" t="s">
        <v>94</v>
      </c>
      <c r="B8" s="2" t="s">
        <v>420</v>
      </c>
      <c r="C8" s="2" t="s">
        <v>421</v>
      </c>
      <c r="D8" s="3">
        <v>44641</v>
      </c>
      <c r="E8" s="3">
        <v>44708</v>
      </c>
      <c r="F8" s="2">
        <v>47396</v>
      </c>
      <c r="G8" s="2" t="s">
        <v>422</v>
      </c>
      <c r="H8" s="2">
        <v>1</v>
      </c>
      <c r="I8" s="4">
        <v>4200</v>
      </c>
      <c r="J8" s="2" t="s">
        <v>423</v>
      </c>
      <c r="K8" s="8" t="s">
        <v>424</v>
      </c>
    </row>
    <row r="9" spans="1:11" ht="45" x14ac:dyDescent="0.25">
      <c r="A9" s="2" t="s">
        <v>94</v>
      </c>
      <c r="B9" s="2" t="s">
        <v>425</v>
      </c>
      <c r="C9" s="2"/>
      <c r="D9" s="3">
        <v>44651</v>
      </c>
      <c r="E9" s="3">
        <v>44694</v>
      </c>
      <c r="F9" s="2">
        <v>47358</v>
      </c>
      <c r="G9" s="2" t="s">
        <v>426</v>
      </c>
      <c r="H9" s="2">
        <v>1</v>
      </c>
      <c r="I9" s="4">
        <v>5010</v>
      </c>
      <c r="J9" s="2" t="s">
        <v>427</v>
      </c>
      <c r="K9" s="8" t="s">
        <v>428</v>
      </c>
    </row>
    <row r="10" spans="1:11" ht="30" x14ac:dyDescent="0.25">
      <c r="A10" s="2" t="s">
        <v>94</v>
      </c>
      <c r="B10" s="2" t="s">
        <v>429</v>
      </c>
      <c r="C10" s="2"/>
      <c r="D10" s="3">
        <v>44652</v>
      </c>
      <c r="E10" s="3">
        <v>44708</v>
      </c>
      <c r="F10" s="2">
        <v>47398</v>
      </c>
      <c r="G10" s="2" t="s">
        <v>430</v>
      </c>
      <c r="H10" s="2">
        <v>1</v>
      </c>
      <c r="I10" s="4">
        <v>10550</v>
      </c>
      <c r="J10" s="2" t="s">
        <v>431</v>
      </c>
      <c r="K10" s="8" t="s">
        <v>432</v>
      </c>
    </row>
    <row r="11" spans="1:11" ht="285" x14ac:dyDescent="0.25">
      <c r="A11" s="2" t="s">
        <v>94</v>
      </c>
      <c r="B11" s="2" t="s">
        <v>433</v>
      </c>
      <c r="C11" s="2" t="s">
        <v>434</v>
      </c>
      <c r="D11" s="3">
        <v>44558</v>
      </c>
      <c r="E11" s="3">
        <v>44694</v>
      </c>
      <c r="F11" s="2" t="s">
        <v>27</v>
      </c>
      <c r="G11" s="2" t="s">
        <v>435</v>
      </c>
      <c r="H11" s="2">
        <v>1</v>
      </c>
      <c r="I11" s="4">
        <v>954383.56</v>
      </c>
      <c r="J11" s="2" t="s">
        <v>436</v>
      </c>
      <c r="K11" s="8" t="s">
        <v>437</v>
      </c>
    </row>
    <row r="12" spans="1:11" ht="30" x14ac:dyDescent="0.25">
      <c r="A12" s="2" t="s">
        <v>94</v>
      </c>
      <c r="B12" s="2" t="s">
        <v>438</v>
      </c>
      <c r="C12" s="2"/>
      <c r="D12" s="3">
        <v>44680</v>
      </c>
      <c r="E12" s="3">
        <v>44708</v>
      </c>
      <c r="F12" s="2">
        <v>47404</v>
      </c>
      <c r="G12" s="2" t="s">
        <v>439</v>
      </c>
      <c r="H12" s="2">
        <v>1</v>
      </c>
      <c r="I12" s="4">
        <v>1042.72</v>
      </c>
      <c r="J12" s="2" t="s">
        <v>482</v>
      </c>
      <c r="K12" s="8" t="s">
        <v>440</v>
      </c>
    </row>
    <row r="13" spans="1:11" ht="30" x14ac:dyDescent="0.25">
      <c r="A13" s="2" t="s">
        <v>94</v>
      </c>
      <c r="B13" s="2" t="s">
        <v>441</v>
      </c>
      <c r="C13" s="2"/>
      <c r="D13" s="3">
        <v>44693</v>
      </c>
      <c r="E13" s="3">
        <v>44708</v>
      </c>
      <c r="F13" s="2">
        <v>47408</v>
      </c>
      <c r="G13" s="2" t="s">
        <v>442</v>
      </c>
      <c r="H13" s="2">
        <v>1</v>
      </c>
      <c r="I13" s="4">
        <v>615.20000000000005</v>
      </c>
      <c r="J13" s="2" t="s">
        <v>483</v>
      </c>
      <c r="K13" s="8" t="s">
        <v>443</v>
      </c>
    </row>
    <row r="14" spans="1:11" ht="30" x14ac:dyDescent="0.25">
      <c r="A14" s="2" t="s">
        <v>94</v>
      </c>
      <c r="B14" s="2" t="s">
        <v>441</v>
      </c>
      <c r="C14" s="2"/>
      <c r="D14" s="3">
        <v>44693</v>
      </c>
      <c r="E14" s="3">
        <v>44708</v>
      </c>
      <c r="F14" s="2">
        <v>47408</v>
      </c>
      <c r="G14" s="2" t="s">
        <v>442</v>
      </c>
      <c r="H14" s="2">
        <v>1</v>
      </c>
      <c r="I14" s="4">
        <v>905.46</v>
      </c>
      <c r="J14" s="2" t="s">
        <v>483</v>
      </c>
      <c r="K14" s="8" t="s">
        <v>443</v>
      </c>
    </row>
    <row r="15" spans="1:11" ht="30" x14ac:dyDescent="0.25">
      <c r="A15" s="2" t="s">
        <v>96</v>
      </c>
      <c r="B15" s="2" t="s">
        <v>444</v>
      </c>
      <c r="C15" s="2" t="s">
        <v>445</v>
      </c>
      <c r="D15" s="3">
        <v>44607</v>
      </c>
      <c r="E15" s="3">
        <v>44697</v>
      </c>
      <c r="F15" s="2">
        <v>47364</v>
      </c>
      <c r="G15" s="2" t="s">
        <v>446</v>
      </c>
      <c r="H15" s="2">
        <v>1</v>
      </c>
      <c r="I15" s="4">
        <v>499.98</v>
      </c>
      <c r="J15" s="2" t="s">
        <v>14</v>
      </c>
      <c r="K15" s="8" t="s">
        <v>13</v>
      </c>
    </row>
    <row r="16" spans="1:11" ht="45" x14ac:dyDescent="0.25">
      <c r="A16" s="2" t="s">
        <v>96</v>
      </c>
      <c r="B16" s="2" t="s">
        <v>447</v>
      </c>
      <c r="C16" s="2" t="s">
        <v>448</v>
      </c>
      <c r="D16" s="3">
        <v>44630</v>
      </c>
      <c r="E16" s="3">
        <v>44700</v>
      </c>
      <c r="F16" s="2">
        <v>47380</v>
      </c>
      <c r="G16" s="2" t="s">
        <v>449</v>
      </c>
      <c r="H16" s="2">
        <v>1</v>
      </c>
      <c r="I16" s="4">
        <v>12745</v>
      </c>
      <c r="J16" s="2" t="s">
        <v>484</v>
      </c>
      <c r="K16" s="8" t="s">
        <v>450</v>
      </c>
    </row>
    <row r="17" spans="1:11" ht="30" x14ac:dyDescent="0.25">
      <c r="A17" s="2" t="s">
        <v>98</v>
      </c>
      <c r="B17" s="2" t="s">
        <v>451</v>
      </c>
      <c r="C17" s="2" t="s">
        <v>452</v>
      </c>
      <c r="D17" s="3">
        <v>43194</v>
      </c>
      <c r="E17" s="3">
        <v>44694</v>
      </c>
      <c r="F17" s="2">
        <v>47363</v>
      </c>
      <c r="G17" s="2" t="s">
        <v>453</v>
      </c>
      <c r="H17" s="2">
        <v>1</v>
      </c>
      <c r="I17" s="4">
        <v>52804.36</v>
      </c>
      <c r="J17" s="2" t="s">
        <v>454</v>
      </c>
      <c r="K17" s="8" t="s">
        <v>455</v>
      </c>
    </row>
    <row r="18" spans="1:11" ht="45" x14ac:dyDescent="0.25">
      <c r="A18" s="2" t="s">
        <v>99</v>
      </c>
      <c r="B18" s="2" t="s">
        <v>456</v>
      </c>
      <c r="C18" s="2" t="s">
        <v>457</v>
      </c>
      <c r="D18" s="3">
        <v>44572</v>
      </c>
      <c r="E18" s="3">
        <v>44706</v>
      </c>
      <c r="F18" s="2">
        <v>47386</v>
      </c>
      <c r="G18" s="2" t="s">
        <v>458</v>
      </c>
      <c r="H18" s="2">
        <v>1</v>
      </c>
      <c r="I18" s="4">
        <v>27759</v>
      </c>
      <c r="J18" s="2" t="s">
        <v>459</v>
      </c>
      <c r="K18" s="8" t="s">
        <v>460</v>
      </c>
    </row>
    <row r="19" spans="1:11" ht="45" x14ac:dyDescent="0.25">
      <c r="A19" s="2" t="s">
        <v>99</v>
      </c>
      <c r="B19" s="2" t="s">
        <v>398</v>
      </c>
      <c r="C19" s="2" t="s">
        <v>399</v>
      </c>
      <c r="D19" s="3">
        <v>44280</v>
      </c>
      <c r="E19" s="3">
        <v>44704</v>
      </c>
      <c r="F19" s="2">
        <v>406563</v>
      </c>
      <c r="G19" s="2" t="s">
        <v>461</v>
      </c>
      <c r="H19" s="2">
        <v>1</v>
      </c>
      <c r="I19" s="4">
        <v>361760</v>
      </c>
      <c r="J19" s="2" t="s">
        <v>462</v>
      </c>
      <c r="K19" s="8" t="s">
        <v>463</v>
      </c>
    </row>
    <row r="20" spans="1:11" ht="60" x14ac:dyDescent="0.25">
      <c r="A20" s="2" t="s">
        <v>99</v>
      </c>
      <c r="B20" s="2" t="s">
        <v>464</v>
      </c>
      <c r="C20" s="2" t="s">
        <v>465</v>
      </c>
      <c r="D20" s="3">
        <v>44335</v>
      </c>
      <c r="E20" s="3">
        <v>44708</v>
      </c>
      <c r="F20" s="2">
        <v>47400</v>
      </c>
      <c r="G20" s="2" t="s">
        <v>466</v>
      </c>
      <c r="H20" s="2">
        <v>1</v>
      </c>
      <c r="I20" s="4">
        <v>8561.2999999999993</v>
      </c>
      <c r="J20" s="2" t="s">
        <v>467</v>
      </c>
      <c r="K20" s="8" t="s">
        <v>468</v>
      </c>
    </row>
    <row r="21" spans="1:11" ht="30" x14ac:dyDescent="0.25">
      <c r="A21" s="2" t="s">
        <v>99</v>
      </c>
      <c r="B21" s="2" t="s">
        <v>469</v>
      </c>
      <c r="C21" s="2" t="s">
        <v>470</v>
      </c>
      <c r="D21" s="3">
        <v>44687</v>
      </c>
      <c r="E21" s="3">
        <v>44708</v>
      </c>
      <c r="F21" s="2">
        <v>47403</v>
      </c>
      <c r="G21" s="2" t="s">
        <v>471</v>
      </c>
      <c r="H21" s="2">
        <v>1</v>
      </c>
      <c r="I21" s="4">
        <v>2362</v>
      </c>
      <c r="J21" s="2" t="s">
        <v>472</v>
      </c>
      <c r="K21" s="8" t="s">
        <v>473</v>
      </c>
    </row>
    <row r="22" spans="1:11" ht="45" x14ac:dyDescent="0.25">
      <c r="A22" s="2" t="s">
        <v>99</v>
      </c>
      <c r="B22" s="2" t="s">
        <v>474</v>
      </c>
      <c r="C22" s="2" t="s">
        <v>475</v>
      </c>
      <c r="D22" s="3">
        <v>44509</v>
      </c>
      <c r="E22" s="3">
        <v>44700</v>
      </c>
      <c r="F22" s="2">
        <v>47376</v>
      </c>
      <c r="G22" s="2" t="s">
        <v>476</v>
      </c>
      <c r="H22" s="2">
        <v>1</v>
      </c>
      <c r="I22" s="4">
        <v>35874.400000000001</v>
      </c>
      <c r="J22" s="2" t="s">
        <v>485</v>
      </c>
      <c r="K22" s="8" t="s">
        <v>477</v>
      </c>
    </row>
    <row r="23" spans="1:11" ht="60" x14ac:dyDescent="0.25">
      <c r="A23" s="2" t="s">
        <v>99</v>
      </c>
      <c r="B23" s="2" t="s">
        <v>187</v>
      </c>
      <c r="C23" s="2" t="s">
        <v>188</v>
      </c>
      <c r="D23" s="3">
        <v>44391</v>
      </c>
      <c r="E23" s="3">
        <v>44705</v>
      </c>
      <c r="F23" s="2">
        <v>407045</v>
      </c>
      <c r="G23" s="2" t="s">
        <v>282</v>
      </c>
      <c r="H23" s="2">
        <v>1</v>
      </c>
      <c r="I23" s="4">
        <v>7800</v>
      </c>
      <c r="J23" s="2" t="s">
        <v>478</v>
      </c>
      <c r="K23" s="8" t="s">
        <v>284</v>
      </c>
    </row>
    <row r="24" spans="1:11" ht="45" x14ac:dyDescent="0.25">
      <c r="A24" s="2" t="s">
        <v>99</v>
      </c>
      <c r="B24" s="2" t="s">
        <v>285</v>
      </c>
      <c r="C24" s="2" t="s">
        <v>286</v>
      </c>
      <c r="D24" s="3">
        <v>44140</v>
      </c>
      <c r="E24" s="3">
        <v>44690</v>
      </c>
      <c r="F24" s="2">
        <v>27346</v>
      </c>
      <c r="G24" s="2" t="s">
        <v>287</v>
      </c>
      <c r="H24" s="2">
        <v>1</v>
      </c>
      <c r="I24" s="4">
        <v>226559.2</v>
      </c>
      <c r="J24" s="2" t="s">
        <v>289</v>
      </c>
      <c r="K24" s="8" t="s">
        <v>479</v>
      </c>
    </row>
    <row r="25" spans="1:11" ht="30.75" thickBot="1" x14ac:dyDescent="0.3">
      <c r="A25" s="2" t="s">
        <v>99</v>
      </c>
      <c r="B25" s="9" t="s">
        <v>90</v>
      </c>
      <c r="C25" s="9" t="s">
        <v>91</v>
      </c>
      <c r="D25" s="10">
        <v>44160</v>
      </c>
      <c r="E25" s="10">
        <v>44704</v>
      </c>
      <c r="F25" s="9">
        <v>47388</v>
      </c>
      <c r="G25" s="9" t="s">
        <v>92</v>
      </c>
      <c r="H25" s="9">
        <v>1</v>
      </c>
      <c r="I25" s="36">
        <v>20036</v>
      </c>
      <c r="J25" s="9" t="s">
        <v>480</v>
      </c>
      <c r="K25" s="38" t="s">
        <v>486</v>
      </c>
    </row>
    <row r="28" spans="1:11" ht="15.75" thickBot="1" x14ac:dyDescent="0.3"/>
    <row r="29" spans="1:11" ht="15.75" thickBot="1" x14ac:dyDescent="0.3">
      <c r="G29" s="43" t="s">
        <v>898</v>
      </c>
      <c r="H29" s="44"/>
      <c r="I29" s="45"/>
    </row>
    <row r="30" spans="1:11" x14ac:dyDescent="0.25">
      <c r="G30" s="23" t="s">
        <v>112</v>
      </c>
      <c r="H30" s="24" t="s">
        <v>120</v>
      </c>
      <c r="I30" s="25" t="s">
        <v>113</v>
      </c>
    </row>
    <row r="31" spans="1:11" x14ac:dyDescent="0.25">
      <c r="G31" s="26" t="s">
        <v>114</v>
      </c>
      <c r="H31" s="27">
        <v>12</v>
      </c>
      <c r="I31" s="28">
        <f>I5+I6+I7+I8+I9+I10+I11+I12+I13+I14+I15+I16</f>
        <v>1008935.9999999999</v>
      </c>
    </row>
    <row r="32" spans="1:11" x14ac:dyDescent="0.25">
      <c r="G32" s="26" t="s">
        <v>45</v>
      </c>
      <c r="H32" s="27" t="s">
        <v>117</v>
      </c>
      <c r="I32" s="48" t="s">
        <v>117</v>
      </c>
    </row>
    <row r="33" spans="7:9" x14ac:dyDescent="0.25">
      <c r="G33" s="26" t="s">
        <v>58</v>
      </c>
      <c r="H33" s="27">
        <v>1</v>
      </c>
      <c r="I33" s="28">
        <v>52804.36</v>
      </c>
    </row>
    <row r="34" spans="7:9" x14ac:dyDescent="0.25">
      <c r="G34" s="26" t="s">
        <v>79</v>
      </c>
      <c r="H34" s="29">
        <v>8</v>
      </c>
      <c r="I34" s="28">
        <f>I18+I19+I20+I21+I22+I23+I24+I25</f>
        <v>690711.9</v>
      </c>
    </row>
    <row r="35" spans="7:9" x14ac:dyDescent="0.25">
      <c r="G35" s="26" t="s">
        <v>115</v>
      </c>
      <c r="H35" s="30" t="s">
        <v>117</v>
      </c>
      <c r="I35" s="28" t="s">
        <v>117</v>
      </c>
    </row>
    <row r="36" spans="7:9" ht="15.75" thickBot="1" x14ac:dyDescent="0.3">
      <c r="G36" s="26" t="s">
        <v>116</v>
      </c>
      <c r="H36" s="27" t="s">
        <v>117</v>
      </c>
      <c r="I36" s="31"/>
    </row>
    <row r="37" spans="7:9" ht="15.75" thickBot="1" x14ac:dyDescent="0.3">
      <c r="G37" s="32" t="s">
        <v>118</v>
      </c>
      <c r="H37" s="33"/>
      <c r="I37" s="34">
        <f>SUM(I31:I36)</f>
        <v>1752452.2599999998</v>
      </c>
    </row>
  </sheetData>
  <autoFilter ref="A4:K25" xr:uid="{E5D709CB-AE12-461F-8930-B012EF0AB325}"/>
  <mergeCells count="1">
    <mergeCell ref="G29:I29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E546-B7FD-4945-B5D3-FCA9AB522E26}">
  <dimension ref="A2:K53"/>
  <sheetViews>
    <sheetView workbookViewId="0">
      <selection activeCell="H65" sqref="H65"/>
    </sheetView>
  </sheetViews>
  <sheetFormatPr defaultRowHeight="15" x14ac:dyDescent="0.25"/>
  <cols>
    <col min="1" max="1" width="12.85546875" customWidth="1"/>
    <col min="4" max="4" width="13.7109375" customWidth="1"/>
    <col min="5" max="5" width="12.42578125" customWidth="1"/>
    <col min="7" max="7" width="20.7109375" customWidth="1"/>
    <col min="8" max="8" width="17.42578125" customWidth="1"/>
    <col min="9" max="9" width="18.42578125" customWidth="1"/>
    <col min="10" max="10" width="12.5703125" customWidth="1"/>
    <col min="11" max="11" width="12.7109375" customWidth="1"/>
  </cols>
  <sheetData>
    <row r="2" spans="1:11" ht="15.75" thickBot="1" x14ac:dyDescent="0.3"/>
    <row r="3" spans="1:11" x14ac:dyDescent="0.25">
      <c r="A3" s="6" t="s">
        <v>481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7" t="s">
        <v>9</v>
      </c>
    </row>
    <row r="4" spans="1:11" ht="120" x14ac:dyDescent="0.25">
      <c r="A4" s="2" t="s">
        <v>94</v>
      </c>
      <c r="B4" s="2" t="s">
        <v>487</v>
      </c>
      <c r="C4" s="2" t="s">
        <v>488</v>
      </c>
      <c r="D4" s="3">
        <v>44585</v>
      </c>
      <c r="E4" s="3">
        <v>44715</v>
      </c>
      <c r="F4" s="2">
        <v>47335</v>
      </c>
      <c r="G4" s="2" t="s">
        <v>489</v>
      </c>
      <c r="H4" s="2">
        <v>1</v>
      </c>
      <c r="I4" s="4">
        <v>3240</v>
      </c>
      <c r="J4" s="2" t="s">
        <v>490</v>
      </c>
      <c r="K4" s="8" t="s">
        <v>491</v>
      </c>
    </row>
    <row r="5" spans="1:11" ht="195" x14ac:dyDescent="0.25">
      <c r="A5" s="2" t="s">
        <v>94</v>
      </c>
      <c r="B5" s="2" t="s">
        <v>492</v>
      </c>
      <c r="C5" s="2" t="s">
        <v>493</v>
      </c>
      <c r="D5" s="3">
        <v>44585</v>
      </c>
      <c r="E5" s="3">
        <v>44713</v>
      </c>
      <c r="F5" s="2">
        <v>47373</v>
      </c>
      <c r="G5" s="2" t="s">
        <v>494</v>
      </c>
      <c r="H5" s="2">
        <v>1</v>
      </c>
      <c r="I5" s="4">
        <v>6720</v>
      </c>
      <c r="J5" s="2" t="s">
        <v>495</v>
      </c>
      <c r="K5" s="8" t="s">
        <v>496</v>
      </c>
    </row>
    <row r="6" spans="1:11" ht="45" x14ac:dyDescent="0.25">
      <c r="A6" s="2" t="s">
        <v>94</v>
      </c>
      <c r="B6" s="2" t="s">
        <v>497</v>
      </c>
      <c r="C6" s="2" t="s">
        <v>498</v>
      </c>
      <c r="D6" s="3">
        <v>44630</v>
      </c>
      <c r="E6" s="3">
        <v>44735</v>
      </c>
      <c r="F6" s="2">
        <v>47463</v>
      </c>
      <c r="G6" s="2" t="s">
        <v>499</v>
      </c>
      <c r="H6" s="2">
        <v>1</v>
      </c>
      <c r="I6" s="4">
        <v>1500</v>
      </c>
      <c r="J6" s="2" t="s">
        <v>500</v>
      </c>
      <c r="K6" s="8" t="s">
        <v>501</v>
      </c>
    </row>
    <row r="7" spans="1:11" ht="90" x14ac:dyDescent="0.25">
      <c r="A7" s="2" t="s">
        <v>94</v>
      </c>
      <c r="B7" s="2" t="s">
        <v>502</v>
      </c>
      <c r="C7" s="2" t="s">
        <v>503</v>
      </c>
      <c r="D7" s="3">
        <v>44637</v>
      </c>
      <c r="E7" s="3">
        <v>44726</v>
      </c>
      <c r="F7" s="2">
        <v>47441</v>
      </c>
      <c r="G7" s="2" t="s">
        <v>504</v>
      </c>
      <c r="H7" s="2">
        <v>1</v>
      </c>
      <c r="I7" s="4">
        <v>8760</v>
      </c>
      <c r="J7" s="2" t="s">
        <v>627</v>
      </c>
      <c r="K7" s="8" t="s">
        <v>505</v>
      </c>
    </row>
    <row r="8" spans="1:11" ht="90" x14ac:dyDescent="0.25">
      <c r="A8" s="2" t="s">
        <v>94</v>
      </c>
      <c r="B8" s="2" t="s">
        <v>506</v>
      </c>
      <c r="C8" s="2" t="s">
        <v>507</v>
      </c>
      <c r="D8" s="3">
        <v>44641</v>
      </c>
      <c r="E8" s="3">
        <v>44714</v>
      </c>
      <c r="F8" s="2">
        <v>47434</v>
      </c>
      <c r="G8" s="2" t="s">
        <v>508</v>
      </c>
      <c r="H8" s="2">
        <v>1</v>
      </c>
      <c r="I8" s="4">
        <v>5592</v>
      </c>
      <c r="J8" s="2" t="s">
        <v>626</v>
      </c>
      <c r="K8" s="8" t="s">
        <v>509</v>
      </c>
    </row>
    <row r="9" spans="1:11" ht="75" x14ac:dyDescent="0.25">
      <c r="A9" s="2" t="s">
        <v>94</v>
      </c>
      <c r="B9" s="2" t="s">
        <v>506</v>
      </c>
      <c r="C9" s="2" t="s">
        <v>507</v>
      </c>
      <c r="D9" s="3">
        <v>44641</v>
      </c>
      <c r="E9" s="3">
        <v>44714</v>
      </c>
      <c r="F9" s="2">
        <v>47433</v>
      </c>
      <c r="G9" s="2" t="s">
        <v>508</v>
      </c>
      <c r="H9" s="2">
        <v>1</v>
      </c>
      <c r="I9" s="4">
        <v>1523.3</v>
      </c>
      <c r="J9" s="2" t="s">
        <v>510</v>
      </c>
      <c r="K9" s="8" t="s">
        <v>511</v>
      </c>
    </row>
    <row r="10" spans="1:11" ht="105" x14ac:dyDescent="0.25">
      <c r="A10" s="2" t="s">
        <v>94</v>
      </c>
      <c r="B10" s="2" t="s">
        <v>512</v>
      </c>
      <c r="C10" s="2"/>
      <c r="D10" s="3">
        <v>44644</v>
      </c>
      <c r="E10" s="3">
        <v>44735</v>
      </c>
      <c r="F10" s="2">
        <v>47457</v>
      </c>
      <c r="G10" s="2" t="s">
        <v>513</v>
      </c>
      <c r="H10" s="2">
        <v>1</v>
      </c>
      <c r="I10" s="4">
        <v>1637.1</v>
      </c>
      <c r="J10" s="2" t="s">
        <v>514</v>
      </c>
      <c r="K10" s="8" t="s">
        <v>515</v>
      </c>
    </row>
    <row r="11" spans="1:11" ht="75" x14ac:dyDescent="0.25">
      <c r="A11" s="2" t="s">
        <v>94</v>
      </c>
      <c r="B11" s="2" t="s">
        <v>516</v>
      </c>
      <c r="C11" s="2" t="s">
        <v>517</v>
      </c>
      <c r="D11" s="3">
        <v>44645</v>
      </c>
      <c r="E11" s="3">
        <v>44726</v>
      </c>
      <c r="F11" s="2">
        <v>47448</v>
      </c>
      <c r="G11" s="2" t="s">
        <v>518</v>
      </c>
      <c r="H11" s="2">
        <v>1</v>
      </c>
      <c r="I11" s="4">
        <v>2145</v>
      </c>
      <c r="J11" s="2" t="s">
        <v>124</v>
      </c>
      <c r="K11" s="8" t="s">
        <v>125</v>
      </c>
    </row>
    <row r="12" spans="1:11" ht="210" x14ac:dyDescent="0.25">
      <c r="A12" s="2" t="s">
        <v>94</v>
      </c>
      <c r="B12" s="2" t="s">
        <v>519</v>
      </c>
      <c r="C12" s="2" t="s">
        <v>520</v>
      </c>
      <c r="D12" s="3">
        <v>44651</v>
      </c>
      <c r="E12" s="3">
        <v>44726</v>
      </c>
      <c r="F12" s="2">
        <v>47442</v>
      </c>
      <c r="G12" s="2" t="s">
        <v>521</v>
      </c>
      <c r="H12" s="2">
        <v>1</v>
      </c>
      <c r="I12" s="4">
        <v>2400</v>
      </c>
      <c r="J12" s="2" t="s">
        <v>522</v>
      </c>
      <c r="K12" s="8" t="s">
        <v>523</v>
      </c>
    </row>
    <row r="13" spans="1:11" ht="60" x14ac:dyDescent="0.25">
      <c r="A13" s="2" t="s">
        <v>94</v>
      </c>
      <c r="B13" s="2" t="s">
        <v>524</v>
      </c>
      <c r="C13" s="2" t="s">
        <v>525</v>
      </c>
      <c r="D13" s="3">
        <v>44651</v>
      </c>
      <c r="E13" s="3">
        <v>44736</v>
      </c>
      <c r="F13" s="2">
        <v>47466</v>
      </c>
      <c r="G13" s="2" t="s">
        <v>526</v>
      </c>
      <c r="H13" s="2">
        <v>1</v>
      </c>
      <c r="I13" s="4">
        <v>6650</v>
      </c>
      <c r="J13" s="2" t="s">
        <v>527</v>
      </c>
      <c r="K13" s="8" t="s">
        <v>528</v>
      </c>
    </row>
    <row r="14" spans="1:11" ht="90" x14ac:dyDescent="0.25">
      <c r="A14" s="2" t="s">
        <v>94</v>
      </c>
      <c r="B14" s="2" t="s">
        <v>529</v>
      </c>
      <c r="C14" s="2" t="s">
        <v>530</v>
      </c>
      <c r="D14" s="3">
        <v>44651</v>
      </c>
      <c r="E14" s="3">
        <v>44725</v>
      </c>
      <c r="F14" s="2">
        <v>47439</v>
      </c>
      <c r="G14" s="2" t="s">
        <v>531</v>
      </c>
      <c r="H14" s="2">
        <v>1</v>
      </c>
      <c r="I14" s="4">
        <v>2792.16</v>
      </c>
      <c r="J14" s="2" t="s">
        <v>124</v>
      </c>
      <c r="K14" s="8" t="s">
        <v>532</v>
      </c>
    </row>
    <row r="15" spans="1:11" ht="240" x14ac:dyDescent="0.25">
      <c r="A15" s="2" t="s">
        <v>94</v>
      </c>
      <c r="B15" s="2" t="s">
        <v>533</v>
      </c>
      <c r="C15" s="2"/>
      <c r="D15" s="3">
        <v>44665</v>
      </c>
      <c r="E15" s="3">
        <v>44732</v>
      </c>
      <c r="F15" s="2">
        <v>47451</v>
      </c>
      <c r="G15" s="2" t="s">
        <v>534</v>
      </c>
      <c r="H15" s="2">
        <v>1</v>
      </c>
      <c r="I15" s="4">
        <v>10000</v>
      </c>
      <c r="J15" s="2" t="s">
        <v>535</v>
      </c>
      <c r="K15" s="8" t="s">
        <v>536</v>
      </c>
    </row>
    <row r="16" spans="1:11" ht="90" x14ac:dyDescent="0.25">
      <c r="A16" s="2" t="s">
        <v>94</v>
      </c>
      <c r="B16" s="2" t="s">
        <v>537</v>
      </c>
      <c r="C16" s="2" t="s">
        <v>538</v>
      </c>
      <c r="D16" s="3">
        <v>44680</v>
      </c>
      <c r="E16" s="3">
        <v>44735</v>
      </c>
      <c r="F16" s="2">
        <v>47464</v>
      </c>
      <c r="G16" s="2" t="s">
        <v>539</v>
      </c>
      <c r="H16" s="2">
        <v>1</v>
      </c>
      <c r="I16" s="4">
        <v>9133.6200000000008</v>
      </c>
      <c r="J16" s="2" t="s">
        <v>124</v>
      </c>
      <c r="K16" s="8" t="s">
        <v>540</v>
      </c>
    </row>
    <row r="17" spans="1:11" ht="90" x14ac:dyDescent="0.25">
      <c r="A17" s="2" t="s">
        <v>94</v>
      </c>
      <c r="B17" s="2" t="s">
        <v>541</v>
      </c>
      <c r="C17" s="2" t="s">
        <v>412</v>
      </c>
      <c r="D17" s="3">
        <v>44680</v>
      </c>
      <c r="E17" s="3">
        <v>44725</v>
      </c>
      <c r="F17" s="2">
        <v>47449</v>
      </c>
      <c r="G17" s="2" t="s">
        <v>542</v>
      </c>
      <c r="H17" s="2">
        <v>1</v>
      </c>
      <c r="I17" s="4">
        <v>3600</v>
      </c>
      <c r="J17" s="2" t="s">
        <v>360</v>
      </c>
      <c r="K17" s="8" t="s">
        <v>361</v>
      </c>
    </row>
    <row r="18" spans="1:11" ht="150" x14ac:dyDescent="0.25">
      <c r="A18" s="2" t="s">
        <v>94</v>
      </c>
      <c r="B18" s="2" t="s">
        <v>543</v>
      </c>
      <c r="C18" s="2"/>
      <c r="D18" s="3">
        <v>44692</v>
      </c>
      <c r="E18" s="3">
        <v>44741</v>
      </c>
      <c r="F18" s="2">
        <v>47483</v>
      </c>
      <c r="G18" s="2" t="s">
        <v>544</v>
      </c>
      <c r="H18" s="2">
        <v>1</v>
      </c>
      <c r="I18" s="4">
        <v>1404</v>
      </c>
      <c r="J18" s="2" t="s">
        <v>625</v>
      </c>
      <c r="K18" s="8" t="s">
        <v>545</v>
      </c>
    </row>
    <row r="19" spans="1:11" ht="30" x14ac:dyDescent="0.25">
      <c r="A19" s="2" t="s">
        <v>94</v>
      </c>
      <c r="B19" s="2" t="s">
        <v>546</v>
      </c>
      <c r="C19" s="2"/>
      <c r="D19" s="3">
        <v>44707</v>
      </c>
      <c r="E19" s="3">
        <v>44732</v>
      </c>
      <c r="F19" s="2">
        <v>47450</v>
      </c>
      <c r="G19" s="2" t="s">
        <v>547</v>
      </c>
      <c r="H19" s="2">
        <v>1</v>
      </c>
      <c r="I19" s="4">
        <v>1255</v>
      </c>
      <c r="J19" s="2" t="s">
        <v>548</v>
      </c>
      <c r="K19" s="8" t="s">
        <v>549</v>
      </c>
    </row>
    <row r="20" spans="1:11" ht="30" x14ac:dyDescent="0.25">
      <c r="A20" s="2" t="s">
        <v>94</v>
      </c>
      <c r="B20" s="2" t="s">
        <v>550</v>
      </c>
      <c r="C20" s="2"/>
      <c r="D20" s="3">
        <v>44707</v>
      </c>
      <c r="E20" s="3">
        <v>44736</v>
      </c>
      <c r="F20" s="2">
        <v>47467</v>
      </c>
      <c r="G20" s="2" t="s">
        <v>551</v>
      </c>
      <c r="H20" s="2">
        <v>1</v>
      </c>
      <c r="I20" s="4">
        <v>5525</v>
      </c>
      <c r="J20" s="2" t="s">
        <v>623</v>
      </c>
      <c r="K20" s="8" t="s">
        <v>552</v>
      </c>
    </row>
    <row r="21" spans="1:11" ht="60" x14ac:dyDescent="0.25">
      <c r="A21" s="2" t="s">
        <v>94</v>
      </c>
      <c r="B21" s="2" t="s">
        <v>553</v>
      </c>
      <c r="C21" s="2"/>
      <c r="D21" s="3">
        <v>44675</v>
      </c>
      <c r="E21" s="3">
        <v>44715</v>
      </c>
      <c r="F21" s="2">
        <v>47423</v>
      </c>
      <c r="G21" s="2" t="s">
        <v>554</v>
      </c>
      <c r="H21" s="2">
        <v>1</v>
      </c>
      <c r="I21" s="4">
        <v>1789.2</v>
      </c>
      <c r="J21" s="2" t="s">
        <v>624</v>
      </c>
      <c r="K21" s="8" t="s">
        <v>555</v>
      </c>
    </row>
    <row r="22" spans="1:11" ht="120" x14ac:dyDescent="0.25">
      <c r="A22" s="2" t="s">
        <v>95</v>
      </c>
      <c r="B22" s="2" t="s">
        <v>556</v>
      </c>
      <c r="C22" s="2" t="s">
        <v>557</v>
      </c>
      <c r="D22" s="3">
        <v>42738</v>
      </c>
      <c r="E22" s="3">
        <v>44732</v>
      </c>
      <c r="F22" s="2" t="s">
        <v>27</v>
      </c>
      <c r="G22" s="2" t="s">
        <v>558</v>
      </c>
      <c r="H22" s="2">
        <v>1</v>
      </c>
      <c r="I22" s="4">
        <v>187448.39</v>
      </c>
      <c r="J22" s="2" t="s">
        <v>387</v>
      </c>
      <c r="K22" s="8" t="s">
        <v>559</v>
      </c>
    </row>
    <row r="23" spans="1:11" ht="90" x14ac:dyDescent="0.25">
      <c r="A23" s="2" t="s">
        <v>96</v>
      </c>
      <c r="B23" s="2" t="s">
        <v>560</v>
      </c>
      <c r="C23" s="2"/>
      <c r="D23" s="3">
        <v>44427</v>
      </c>
      <c r="E23" s="3">
        <v>44725</v>
      </c>
      <c r="F23" s="2">
        <v>47437</v>
      </c>
      <c r="G23" s="2" t="s">
        <v>561</v>
      </c>
      <c r="H23" s="2">
        <v>1</v>
      </c>
      <c r="I23" s="4">
        <v>640</v>
      </c>
      <c r="J23" s="2" t="s">
        <v>563</v>
      </c>
      <c r="K23" s="8" t="s">
        <v>562</v>
      </c>
    </row>
    <row r="24" spans="1:11" ht="90" x14ac:dyDescent="0.25">
      <c r="A24" s="2" t="s">
        <v>96</v>
      </c>
      <c r="B24" s="2" t="s">
        <v>560</v>
      </c>
      <c r="C24" s="2"/>
      <c r="D24" s="3">
        <v>44427</v>
      </c>
      <c r="E24" s="3">
        <v>44725</v>
      </c>
      <c r="F24" s="2">
        <v>47437</v>
      </c>
      <c r="G24" s="2" t="s">
        <v>561</v>
      </c>
      <c r="H24" s="2">
        <v>1</v>
      </c>
      <c r="I24" s="4">
        <v>635</v>
      </c>
      <c r="J24" s="2" t="s">
        <v>563</v>
      </c>
      <c r="K24" s="8" t="s">
        <v>562</v>
      </c>
    </row>
    <row r="25" spans="1:11" ht="409.5" x14ac:dyDescent="0.25">
      <c r="A25" s="2" t="s">
        <v>97</v>
      </c>
      <c r="B25" s="2" t="s">
        <v>564</v>
      </c>
      <c r="C25" s="2" t="s">
        <v>434</v>
      </c>
      <c r="D25" s="3">
        <v>44705</v>
      </c>
      <c r="E25" s="3">
        <v>44719</v>
      </c>
      <c r="F25" s="2" t="s">
        <v>27</v>
      </c>
      <c r="G25" s="2" t="s">
        <v>565</v>
      </c>
      <c r="H25" s="2">
        <v>1</v>
      </c>
      <c r="I25" s="4">
        <v>120000</v>
      </c>
      <c r="J25" s="2" t="s">
        <v>566</v>
      </c>
      <c r="K25" s="8" t="s">
        <v>567</v>
      </c>
    </row>
    <row r="26" spans="1:11" ht="135" x14ac:dyDescent="0.25">
      <c r="A26" s="2" t="s">
        <v>97</v>
      </c>
      <c r="B26" s="2" t="s">
        <v>568</v>
      </c>
      <c r="C26" s="2" t="s">
        <v>434</v>
      </c>
      <c r="D26" s="3">
        <v>44146</v>
      </c>
      <c r="E26" s="3">
        <v>44718</v>
      </c>
      <c r="F26" s="2">
        <v>47425</v>
      </c>
      <c r="G26" s="2" t="s">
        <v>569</v>
      </c>
      <c r="H26" s="2">
        <v>1</v>
      </c>
      <c r="I26" s="4">
        <v>897000</v>
      </c>
      <c r="J26" s="2" t="s">
        <v>570</v>
      </c>
      <c r="K26" s="8" t="s">
        <v>571</v>
      </c>
    </row>
    <row r="27" spans="1:11" ht="90" x14ac:dyDescent="0.25">
      <c r="A27" s="2" t="s">
        <v>98</v>
      </c>
      <c r="B27" s="2" t="s">
        <v>572</v>
      </c>
      <c r="C27" s="2" t="s">
        <v>573</v>
      </c>
      <c r="D27" s="3">
        <v>44427</v>
      </c>
      <c r="E27" s="3">
        <v>44715</v>
      </c>
      <c r="F27" s="2">
        <v>47421</v>
      </c>
      <c r="G27" s="2" t="s">
        <v>574</v>
      </c>
      <c r="H27" s="2">
        <v>1</v>
      </c>
      <c r="I27" s="4">
        <v>29520.5</v>
      </c>
      <c r="J27" s="2" t="s">
        <v>575</v>
      </c>
      <c r="K27" s="8" t="s">
        <v>576</v>
      </c>
    </row>
    <row r="28" spans="1:11" ht="60" x14ac:dyDescent="0.25">
      <c r="A28" s="2" t="s">
        <v>98</v>
      </c>
      <c r="B28" s="2" t="s">
        <v>572</v>
      </c>
      <c r="C28" s="2" t="s">
        <v>573</v>
      </c>
      <c r="D28" s="3">
        <v>44427</v>
      </c>
      <c r="E28" s="3">
        <v>44719</v>
      </c>
      <c r="F28" s="2">
        <v>47419</v>
      </c>
      <c r="G28" s="2" t="s">
        <v>577</v>
      </c>
      <c r="H28" s="2">
        <v>1</v>
      </c>
      <c r="I28" s="4">
        <v>127688.94</v>
      </c>
      <c r="J28" s="2" t="s">
        <v>578</v>
      </c>
      <c r="K28" s="8" t="s">
        <v>579</v>
      </c>
    </row>
    <row r="29" spans="1:11" ht="45" x14ac:dyDescent="0.25">
      <c r="A29" s="2" t="s">
        <v>98</v>
      </c>
      <c r="B29" s="2" t="s">
        <v>572</v>
      </c>
      <c r="C29" s="2" t="s">
        <v>573</v>
      </c>
      <c r="D29" s="3">
        <v>44427</v>
      </c>
      <c r="E29" s="3">
        <v>44715</v>
      </c>
      <c r="F29" s="2">
        <v>47422</v>
      </c>
      <c r="G29" s="2" t="s">
        <v>580</v>
      </c>
      <c r="H29" s="2">
        <v>1</v>
      </c>
      <c r="I29" s="4">
        <v>529025</v>
      </c>
      <c r="J29" s="2" t="s">
        <v>581</v>
      </c>
      <c r="K29" s="8" t="s">
        <v>582</v>
      </c>
    </row>
    <row r="30" spans="1:11" ht="60" x14ac:dyDescent="0.25">
      <c r="A30" s="2" t="s">
        <v>98</v>
      </c>
      <c r="B30" s="2" t="s">
        <v>572</v>
      </c>
      <c r="C30" s="2" t="s">
        <v>573</v>
      </c>
      <c r="D30" s="3">
        <v>44427</v>
      </c>
      <c r="E30" s="3">
        <v>44715</v>
      </c>
      <c r="F30" s="2">
        <v>47420</v>
      </c>
      <c r="G30" s="2" t="s">
        <v>580</v>
      </c>
      <c r="H30" s="2">
        <v>1</v>
      </c>
      <c r="I30" s="4">
        <v>24396.14</v>
      </c>
      <c r="J30" s="2" t="s">
        <v>583</v>
      </c>
      <c r="K30" s="8" t="s">
        <v>584</v>
      </c>
    </row>
    <row r="31" spans="1:11" ht="150" x14ac:dyDescent="0.25">
      <c r="A31" s="2" t="s">
        <v>98</v>
      </c>
      <c r="B31" s="2" t="s">
        <v>585</v>
      </c>
      <c r="C31" s="2" t="s">
        <v>586</v>
      </c>
      <c r="D31" s="3">
        <v>44530</v>
      </c>
      <c r="E31" s="3">
        <v>44742</v>
      </c>
      <c r="F31" s="2">
        <v>0</v>
      </c>
      <c r="G31" s="2" t="s">
        <v>587</v>
      </c>
      <c r="H31" s="2">
        <v>1</v>
      </c>
      <c r="I31" s="4">
        <v>54800</v>
      </c>
      <c r="J31" s="2" t="s">
        <v>588</v>
      </c>
      <c r="K31" s="8" t="s">
        <v>589</v>
      </c>
    </row>
    <row r="32" spans="1:11" ht="240" x14ac:dyDescent="0.25">
      <c r="A32" s="2" t="s">
        <v>98</v>
      </c>
      <c r="B32" s="2" t="s">
        <v>590</v>
      </c>
      <c r="C32" s="2"/>
      <c r="D32" s="3">
        <v>44557</v>
      </c>
      <c r="E32" s="3">
        <v>44725</v>
      </c>
      <c r="F32" s="2" t="s">
        <v>27</v>
      </c>
      <c r="G32" s="2" t="s">
        <v>591</v>
      </c>
      <c r="H32" s="2">
        <v>1</v>
      </c>
      <c r="I32" s="4">
        <v>24000</v>
      </c>
      <c r="J32" s="2" t="s">
        <v>592</v>
      </c>
      <c r="K32" s="8" t="s">
        <v>593</v>
      </c>
    </row>
    <row r="33" spans="1:11" ht="45" x14ac:dyDescent="0.25">
      <c r="A33" s="2" t="s">
        <v>99</v>
      </c>
      <c r="B33" s="2" t="s">
        <v>594</v>
      </c>
      <c r="C33" s="2" t="s">
        <v>595</v>
      </c>
      <c r="D33" s="3">
        <v>44223</v>
      </c>
      <c r="E33" s="3">
        <v>44740</v>
      </c>
      <c r="F33" s="2">
        <v>47478</v>
      </c>
      <c r="G33" s="2" t="s">
        <v>596</v>
      </c>
      <c r="H33" s="2">
        <v>1</v>
      </c>
      <c r="I33" s="4">
        <v>382113.71</v>
      </c>
      <c r="J33" s="2" t="s">
        <v>597</v>
      </c>
      <c r="K33" s="8" t="s">
        <v>598</v>
      </c>
    </row>
    <row r="34" spans="1:11" ht="120" x14ac:dyDescent="0.25">
      <c r="A34" s="2" t="s">
        <v>99</v>
      </c>
      <c r="B34" s="2" t="s">
        <v>272</v>
      </c>
      <c r="C34" s="2" t="s">
        <v>273</v>
      </c>
      <c r="D34" s="3">
        <v>43956</v>
      </c>
      <c r="E34" s="3">
        <v>44739</v>
      </c>
      <c r="F34" s="2">
        <v>47476</v>
      </c>
      <c r="G34" s="2" t="s">
        <v>599</v>
      </c>
      <c r="H34" s="2">
        <v>1</v>
      </c>
      <c r="I34" s="4">
        <v>15297.7</v>
      </c>
      <c r="J34" s="2" t="s">
        <v>600</v>
      </c>
      <c r="K34" s="8" t="s">
        <v>601</v>
      </c>
    </row>
    <row r="35" spans="1:11" ht="60" x14ac:dyDescent="0.25">
      <c r="A35" s="2" t="s">
        <v>99</v>
      </c>
      <c r="B35" s="2" t="s">
        <v>602</v>
      </c>
      <c r="C35" s="2" t="s">
        <v>603</v>
      </c>
      <c r="D35" s="3">
        <v>44658</v>
      </c>
      <c r="E35" s="3">
        <v>44715</v>
      </c>
      <c r="F35" s="2">
        <v>47424</v>
      </c>
      <c r="G35" s="2" t="s">
        <v>604</v>
      </c>
      <c r="H35" s="2">
        <v>1</v>
      </c>
      <c r="I35" s="4">
        <v>48000</v>
      </c>
      <c r="J35" s="2" t="s">
        <v>605</v>
      </c>
      <c r="K35" s="8" t="s">
        <v>606</v>
      </c>
    </row>
    <row r="36" spans="1:11" ht="60" x14ac:dyDescent="0.25">
      <c r="A36" s="2" t="s">
        <v>99</v>
      </c>
      <c r="B36" s="2" t="s">
        <v>607</v>
      </c>
      <c r="C36" s="2"/>
      <c r="D36" s="3">
        <v>44678</v>
      </c>
      <c r="E36" s="3">
        <v>44735</v>
      </c>
      <c r="F36" s="2">
        <v>47460</v>
      </c>
      <c r="G36" s="2" t="s">
        <v>608</v>
      </c>
      <c r="H36" s="2">
        <v>1</v>
      </c>
      <c r="I36" s="4">
        <v>2500</v>
      </c>
      <c r="J36" s="2" t="s">
        <v>609</v>
      </c>
      <c r="K36" s="8" t="s">
        <v>610</v>
      </c>
    </row>
    <row r="37" spans="1:11" ht="60" x14ac:dyDescent="0.25">
      <c r="A37" s="2" t="s">
        <v>99</v>
      </c>
      <c r="B37" s="2" t="s">
        <v>611</v>
      </c>
      <c r="C37" s="2"/>
      <c r="D37" s="3">
        <v>44678</v>
      </c>
      <c r="E37" s="3">
        <v>44739</v>
      </c>
      <c r="F37" s="2">
        <v>47474</v>
      </c>
      <c r="G37" s="2" t="s">
        <v>608</v>
      </c>
      <c r="H37" s="2">
        <v>1</v>
      </c>
      <c r="I37" s="4">
        <v>8000.01</v>
      </c>
      <c r="J37" s="2" t="s">
        <v>609</v>
      </c>
      <c r="K37" s="8" t="s">
        <v>610</v>
      </c>
    </row>
    <row r="38" spans="1:11" ht="75" x14ac:dyDescent="0.25">
      <c r="A38" s="2" t="s">
        <v>97</v>
      </c>
      <c r="B38" s="2" t="s">
        <v>612</v>
      </c>
      <c r="C38" s="2"/>
      <c r="D38" s="3">
        <v>44684</v>
      </c>
      <c r="E38" s="3">
        <v>44735</v>
      </c>
      <c r="F38" s="2">
        <v>47461</v>
      </c>
      <c r="G38" s="2" t="s">
        <v>613</v>
      </c>
      <c r="H38" s="2">
        <v>1</v>
      </c>
      <c r="I38" s="4">
        <v>13318.73</v>
      </c>
      <c r="J38" s="2" t="s">
        <v>614</v>
      </c>
      <c r="K38" s="8" t="s">
        <v>615</v>
      </c>
    </row>
    <row r="39" spans="1:11" ht="105" x14ac:dyDescent="0.25">
      <c r="A39" s="2" t="s">
        <v>99</v>
      </c>
      <c r="B39" s="2" t="s">
        <v>616</v>
      </c>
      <c r="C39" s="2"/>
      <c r="D39" s="3">
        <v>44707</v>
      </c>
      <c r="E39" s="3">
        <v>44735</v>
      </c>
      <c r="F39" s="2">
        <v>47458</v>
      </c>
      <c r="G39" s="2" t="s">
        <v>617</v>
      </c>
      <c r="H39" s="2">
        <v>1</v>
      </c>
      <c r="I39" s="4">
        <v>3200.01</v>
      </c>
      <c r="J39" s="2" t="s">
        <v>514</v>
      </c>
      <c r="K39" s="8" t="s">
        <v>515</v>
      </c>
    </row>
    <row r="40" spans="1:11" ht="30" x14ac:dyDescent="0.25">
      <c r="A40" s="2" t="s">
        <v>99</v>
      </c>
      <c r="B40" s="2" t="s">
        <v>196</v>
      </c>
      <c r="C40" s="2" t="s">
        <v>197</v>
      </c>
      <c r="D40" s="3">
        <v>44412</v>
      </c>
      <c r="E40" s="3">
        <v>44736</v>
      </c>
      <c r="F40" s="2">
        <v>47462</v>
      </c>
      <c r="G40" s="2" t="s">
        <v>198</v>
      </c>
      <c r="H40" s="2">
        <v>1</v>
      </c>
      <c r="I40" s="4">
        <v>29730</v>
      </c>
      <c r="J40" s="2" t="s">
        <v>202</v>
      </c>
      <c r="K40" s="8" t="s">
        <v>201</v>
      </c>
    </row>
    <row r="41" spans="1:11" ht="120" x14ac:dyDescent="0.25">
      <c r="A41" s="2" t="s">
        <v>99</v>
      </c>
      <c r="B41" s="2" t="s">
        <v>618</v>
      </c>
      <c r="C41" s="2" t="s">
        <v>273</v>
      </c>
      <c r="D41" s="3">
        <v>43956</v>
      </c>
      <c r="E41" s="3">
        <v>44739</v>
      </c>
      <c r="F41" s="2">
        <v>47476</v>
      </c>
      <c r="G41" s="2" t="s">
        <v>599</v>
      </c>
      <c r="H41" s="2">
        <v>1</v>
      </c>
      <c r="I41" s="4">
        <v>15297.7</v>
      </c>
      <c r="J41" s="2" t="s">
        <v>622</v>
      </c>
      <c r="K41" s="8" t="s">
        <v>601</v>
      </c>
    </row>
    <row r="42" spans="1:11" ht="58.5" customHeight="1" thickBot="1" x14ac:dyDescent="0.3">
      <c r="A42" s="2" t="s">
        <v>99</v>
      </c>
      <c r="B42" s="9" t="s">
        <v>187</v>
      </c>
      <c r="C42" s="9" t="s">
        <v>188</v>
      </c>
      <c r="D42" s="10">
        <v>44391</v>
      </c>
      <c r="E42" s="10">
        <v>44739</v>
      </c>
      <c r="F42" s="9">
        <v>47475</v>
      </c>
      <c r="G42" s="49" t="s">
        <v>619</v>
      </c>
      <c r="H42" s="11">
        <v>1</v>
      </c>
      <c r="I42" s="50">
        <v>7800</v>
      </c>
      <c r="J42" s="49" t="s">
        <v>620</v>
      </c>
      <c r="K42" s="38" t="s">
        <v>621</v>
      </c>
    </row>
    <row r="44" spans="1:11" ht="15.75" thickBot="1" x14ac:dyDescent="0.3"/>
    <row r="45" spans="1:11" ht="15.75" thickBot="1" x14ac:dyDescent="0.3">
      <c r="G45" s="43" t="s">
        <v>897</v>
      </c>
      <c r="H45" s="44"/>
      <c r="I45" s="45"/>
    </row>
    <row r="46" spans="1:11" x14ac:dyDescent="0.25">
      <c r="G46" s="23" t="s">
        <v>112</v>
      </c>
      <c r="H46" s="24" t="s">
        <v>120</v>
      </c>
      <c r="I46" s="25" t="s">
        <v>113</v>
      </c>
    </row>
    <row r="47" spans="1:11" x14ac:dyDescent="0.25">
      <c r="G47" s="26" t="s">
        <v>114</v>
      </c>
      <c r="H47" s="27">
        <v>20</v>
      </c>
      <c r="I47" s="28">
        <f>I4+I5+I6+I7+I8+I9+I10+I11+I12+I13+I14+I15+I16+I17+I18+I19+I20+I21+I23+I24</f>
        <v>76941.37999999999</v>
      </c>
    </row>
    <row r="48" spans="1:11" x14ac:dyDescent="0.25">
      <c r="G48" s="26" t="s">
        <v>45</v>
      </c>
      <c r="H48" s="27">
        <v>3</v>
      </c>
      <c r="I48" s="28">
        <f>I25+I26+I38</f>
        <v>1030318.73</v>
      </c>
    </row>
    <row r="49" spans="7:9" x14ac:dyDescent="0.25">
      <c r="G49" s="26" t="s">
        <v>58</v>
      </c>
      <c r="H49" s="27">
        <v>6</v>
      </c>
      <c r="I49" s="28">
        <f>I27+I28+I29+I30+I31+I32</f>
        <v>789430.58</v>
      </c>
    </row>
    <row r="50" spans="7:9" x14ac:dyDescent="0.25">
      <c r="G50" s="26" t="s">
        <v>79</v>
      </c>
      <c r="H50" s="29">
        <v>9</v>
      </c>
      <c r="I50" s="28">
        <f>I33+I34+I35+I36+I37+I39+I40+I41+I42</f>
        <v>511939.13000000006</v>
      </c>
    </row>
    <row r="51" spans="7:9" x14ac:dyDescent="0.25">
      <c r="G51" s="26" t="s">
        <v>115</v>
      </c>
      <c r="H51" s="30">
        <v>1</v>
      </c>
      <c r="I51" s="28">
        <v>187448.39</v>
      </c>
    </row>
    <row r="52" spans="7:9" ht="15.75" thickBot="1" x14ac:dyDescent="0.3">
      <c r="G52" s="26" t="s">
        <v>116</v>
      </c>
      <c r="H52" s="27" t="s">
        <v>117</v>
      </c>
      <c r="I52" s="31"/>
    </row>
    <row r="53" spans="7:9" ht="15.75" thickBot="1" x14ac:dyDescent="0.3">
      <c r="G53" s="32" t="s">
        <v>118</v>
      </c>
      <c r="H53" s="33"/>
      <c r="I53" s="34">
        <f>SUM(I47:I51)</f>
        <v>2596078.21</v>
      </c>
    </row>
  </sheetData>
  <autoFilter ref="A3:K42" xr:uid="{0AA0E546-B7FD-4945-B5D3-FCA9AB522E26}"/>
  <mergeCells count="1">
    <mergeCell ref="G45:I45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6A35A-D6E2-4041-A257-7D179FEAAEC0}">
  <dimension ref="A2:K37"/>
  <sheetViews>
    <sheetView workbookViewId="0">
      <selection activeCell="E33" sqref="E33"/>
    </sheetView>
  </sheetViews>
  <sheetFormatPr defaultRowHeight="15" x14ac:dyDescent="0.25"/>
  <cols>
    <col min="1" max="1" width="16.140625" customWidth="1"/>
    <col min="4" max="4" width="15.42578125" customWidth="1"/>
    <col min="5" max="5" width="15.7109375" customWidth="1"/>
    <col min="6" max="6" width="12" customWidth="1"/>
    <col min="7" max="7" width="21.5703125" customWidth="1"/>
    <col min="8" max="8" width="15" customWidth="1"/>
    <col min="9" max="9" width="18.42578125" customWidth="1"/>
    <col min="10" max="10" width="11.5703125" bestFit="1" customWidth="1"/>
    <col min="11" max="11" width="23.140625" customWidth="1"/>
  </cols>
  <sheetData>
    <row r="2" spans="1:11" ht="15.75" thickBot="1" x14ac:dyDescent="0.3"/>
    <row r="3" spans="1:11" x14ac:dyDescent="0.25">
      <c r="A3" s="6" t="s">
        <v>93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7" t="s">
        <v>9</v>
      </c>
    </row>
    <row r="4" spans="1:11" ht="45" x14ac:dyDescent="0.25">
      <c r="A4" s="2" t="s">
        <v>94</v>
      </c>
      <c r="B4" s="2" t="s">
        <v>628</v>
      </c>
      <c r="C4" s="2" t="s">
        <v>417</v>
      </c>
      <c r="D4" s="3">
        <v>44651</v>
      </c>
      <c r="E4" s="3">
        <v>44753</v>
      </c>
      <c r="F4" s="2">
        <v>47415</v>
      </c>
      <c r="G4" s="2" t="s">
        <v>629</v>
      </c>
      <c r="H4" s="2">
        <v>1</v>
      </c>
      <c r="I4" s="4">
        <v>10523.88</v>
      </c>
      <c r="J4" s="2" t="s">
        <v>124</v>
      </c>
      <c r="K4" s="8" t="s">
        <v>630</v>
      </c>
    </row>
    <row r="5" spans="1:11" ht="45" x14ac:dyDescent="0.25">
      <c r="A5" s="2" t="s">
        <v>94</v>
      </c>
      <c r="B5" s="2" t="s">
        <v>631</v>
      </c>
      <c r="C5" s="2" t="s">
        <v>632</v>
      </c>
      <c r="D5" s="3">
        <v>44683</v>
      </c>
      <c r="E5" s="3">
        <v>44756</v>
      </c>
      <c r="F5" s="2">
        <v>47497</v>
      </c>
      <c r="G5" s="2" t="s">
        <v>633</v>
      </c>
      <c r="H5" s="2">
        <v>1</v>
      </c>
      <c r="I5" s="4">
        <v>1666.1</v>
      </c>
      <c r="J5" s="2" t="s">
        <v>510</v>
      </c>
      <c r="K5" s="8" t="s">
        <v>511</v>
      </c>
    </row>
    <row r="6" spans="1:11" ht="45" x14ac:dyDescent="0.25">
      <c r="A6" s="2" t="s">
        <v>94</v>
      </c>
      <c r="B6" s="2" t="s">
        <v>634</v>
      </c>
      <c r="C6" s="2" t="s">
        <v>635</v>
      </c>
      <c r="D6" s="3">
        <v>44707</v>
      </c>
      <c r="E6" s="3">
        <v>44755</v>
      </c>
      <c r="F6" s="2">
        <v>47498</v>
      </c>
      <c r="G6" s="2" t="s">
        <v>636</v>
      </c>
      <c r="H6" s="2">
        <v>1</v>
      </c>
      <c r="I6" s="4">
        <v>2400</v>
      </c>
      <c r="J6" s="2" t="s">
        <v>637</v>
      </c>
      <c r="K6" s="8" t="s">
        <v>638</v>
      </c>
    </row>
    <row r="7" spans="1:11" ht="30" x14ac:dyDescent="0.25">
      <c r="A7" s="2" t="s">
        <v>94</v>
      </c>
      <c r="B7" s="2" t="s">
        <v>639</v>
      </c>
      <c r="C7" s="2"/>
      <c r="D7" s="3">
        <v>44722</v>
      </c>
      <c r="E7" s="3">
        <v>44770</v>
      </c>
      <c r="F7" s="2">
        <v>47541</v>
      </c>
      <c r="G7" s="2" t="s">
        <v>640</v>
      </c>
      <c r="H7" s="2">
        <v>1</v>
      </c>
      <c r="I7" s="4">
        <v>23852.68</v>
      </c>
      <c r="J7" s="2" t="s">
        <v>642</v>
      </c>
      <c r="K7" s="8" t="s">
        <v>641</v>
      </c>
    </row>
    <row r="8" spans="1:11" ht="30" x14ac:dyDescent="0.25">
      <c r="A8" s="2" t="s">
        <v>94</v>
      </c>
      <c r="B8" s="2" t="s">
        <v>639</v>
      </c>
      <c r="C8" s="2"/>
      <c r="D8" s="3">
        <v>44722</v>
      </c>
      <c r="E8" s="3">
        <v>44770</v>
      </c>
      <c r="F8" s="2">
        <v>47541</v>
      </c>
      <c r="G8" s="2" t="s">
        <v>640</v>
      </c>
      <c r="H8" s="2">
        <v>1</v>
      </c>
      <c r="I8" s="4">
        <v>2563.27</v>
      </c>
      <c r="J8" s="2" t="s">
        <v>642</v>
      </c>
      <c r="K8" s="8" t="s">
        <v>643</v>
      </c>
    </row>
    <row r="9" spans="1:11" ht="30" x14ac:dyDescent="0.25">
      <c r="A9" s="2" t="s">
        <v>94</v>
      </c>
      <c r="B9" s="2" t="s">
        <v>644</v>
      </c>
      <c r="C9" s="2"/>
      <c r="D9" s="3">
        <v>44722</v>
      </c>
      <c r="E9" s="3">
        <v>44760</v>
      </c>
      <c r="F9" s="2">
        <v>47511</v>
      </c>
      <c r="G9" s="2" t="s">
        <v>645</v>
      </c>
      <c r="H9" s="2">
        <v>1</v>
      </c>
      <c r="I9" s="4">
        <v>1866</v>
      </c>
      <c r="J9" s="53" t="s">
        <v>703</v>
      </c>
      <c r="K9" s="8" t="s">
        <v>646</v>
      </c>
    </row>
    <row r="10" spans="1:11" ht="30" x14ac:dyDescent="0.25">
      <c r="A10" s="2" t="s">
        <v>94</v>
      </c>
      <c r="B10" s="2" t="s">
        <v>644</v>
      </c>
      <c r="C10" s="2"/>
      <c r="D10" s="3">
        <v>44722</v>
      </c>
      <c r="E10" s="3">
        <v>44757</v>
      </c>
      <c r="F10" s="2">
        <v>47513</v>
      </c>
      <c r="G10" s="2" t="s">
        <v>647</v>
      </c>
      <c r="H10" s="2">
        <v>1</v>
      </c>
      <c r="I10" s="4">
        <v>1797</v>
      </c>
      <c r="J10" s="53" t="s">
        <v>700</v>
      </c>
      <c r="K10" s="8" t="s">
        <v>648</v>
      </c>
    </row>
    <row r="11" spans="1:11" ht="30" x14ac:dyDescent="0.25">
      <c r="A11" s="2" t="s">
        <v>94</v>
      </c>
      <c r="B11" s="2" t="s">
        <v>644</v>
      </c>
      <c r="C11" s="2"/>
      <c r="D11" s="3">
        <v>44722</v>
      </c>
      <c r="E11" s="3">
        <v>44757</v>
      </c>
      <c r="F11" s="2">
        <v>47514</v>
      </c>
      <c r="G11" s="2" t="s">
        <v>649</v>
      </c>
      <c r="H11" s="2">
        <v>1</v>
      </c>
      <c r="I11" s="4">
        <v>1550</v>
      </c>
      <c r="J11" s="53" t="s">
        <v>701</v>
      </c>
      <c r="K11" s="8" t="s">
        <v>552</v>
      </c>
    </row>
    <row r="12" spans="1:11" ht="30" x14ac:dyDescent="0.25">
      <c r="A12" s="2" t="s">
        <v>94</v>
      </c>
      <c r="B12" s="2" t="s">
        <v>644</v>
      </c>
      <c r="C12" s="2"/>
      <c r="D12" s="3">
        <v>44722</v>
      </c>
      <c r="E12" s="3">
        <v>44757</v>
      </c>
      <c r="F12" s="2">
        <v>47514</v>
      </c>
      <c r="G12" s="2" t="s">
        <v>649</v>
      </c>
      <c r="H12" s="2">
        <v>1</v>
      </c>
      <c r="I12" s="4">
        <v>1792.5</v>
      </c>
      <c r="J12" s="53" t="s">
        <v>702</v>
      </c>
      <c r="K12" s="8" t="s">
        <v>552</v>
      </c>
    </row>
    <row r="13" spans="1:11" ht="191.25" customHeight="1" x14ac:dyDescent="0.25">
      <c r="A13" s="51" t="s">
        <v>98</v>
      </c>
      <c r="B13" s="2" t="s">
        <v>650</v>
      </c>
      <c r="C13" s="2" t="s">
        <v>651</v>
      </c>
      <c r="D13" s="3">
        <v>43367</v>
      </c>
      <c r="E13" s="3">
        <v>44763</v>
      </c>
      <c r="F13" s="51" t="s">
        <v>199</v>
      </c>
      <c r="G13" s="2" t="s">
        <v>652</v>
      </c>
      <c r="H13" s="2">
        <v>1</v>
      </c>
      <c r="I13" s="4">
        <v>0</v>
      </c>
      <c r="J13" s="2"/>
      <c r="K13" s="8"/>
    </row>
    <row r="14" spans="1:11" ht="60" x14ac:dyDescent="0.25">
      <c r="A14" s="2" t="s">
        <v>96</v>
      </c>
      <c r="B14" s="2" t="s">
        <v>653</v>
      </c>
      <c r="C14" s="2" t="s">
        <v>654</v>
      </c>
      <c r="D14" s="3">
        <v>43868</v>
      </c>
      <c r="E14" s="3">
        <v>44767</v>
      </c>
      <c r="F14" s="2" t="s">
        <v>655</v>
      </c>
      <c r="G14" s="2" t="s">
        <v>656</v>
      </c>
      <c r="H14" s="2">
        <v>1</v>
      </c>
      <c r="I14" s="4">
        <v>48220</v>
      </c>
      <c r="J14" s="2" t="s">
        <v>657</v>
      </c>
      <c r="K14" s="8" t="s">
        <v>658</v>
      </c>
    </row>
    <row r="15" spans="1:11" ht="45" x14ac:dyDescent="0.25">
      <c r="A15" s="2" t="s">
        <v>96</v>
      </c>
      <c r="B15" s="2" t="s">
        <v>659</v>
      </c>
      <c r="C15" s="2" t="s">
        <v>660</v>
      </c>
      <c r="D15" s="3">
        <v>44642</v>
      </c>
      <c r="E15" s="3">
        <v>44743</v>
      </c>
      <c r="F15" s="2">
        <v>47489</v>
      </c>
      <c r="G15" s="2" t="s">
        <v>661</v>
      </c>
      <c r="H15" s="2">
        <v>1</v>
      </c>
      <c r="I15" s="4">
        <v>11285.52</v>
      </c>
      <c r="J15" s="2" t="s">
        <v>662</v>
      </c>
      <c r="K15" s="8" t="s">
        <v>663</v>
      </c>
    </row>
    <row r="16" spans="1:11" ht="120" x14ac:dyDescent="0.25">
      <c r="A16" s="2" t="s">
        <v>96</v>
      </c>
      <c r="B16" s="2" t="s">
        <v>664</v>
      </c>
      <c r="C16" s="2"/>
      <c r="D16" s="3">
        <v>44644</v>
      </c>
      <c r="E16" s="3">
        <v>44756</v>
      </c>
      <c r="F16" s="2">
        <v>47502</v>
      </c>
      <c r="G16" s="2" t="s">
        <v>665</v>
      </c>
      <c r="H16" s="2">
        <v>1</v>
      </c>
      <c r="I16" s="4">
        <v>31380</v>
      </c>
      <c r="J16" s="2" t="s">
        <v>666</v>
      </c>
      <c r="K16" s="8" t="s">
        <v>667</v>
      </c>
    </row>
    <row r="17" spans="1:11" ht="105" x14ac:dyDescent="0.25">
      <c r="A17" s="2" t="s">
        <v>96</v>
      </c>
      <c r="B17" s="2" t="s">
        <v>668</v>
      </c>
      <c r="C17" s="2" t="s">
        <v>669</v>
      </c>
      <c r="D17" s="3">
        <v>44651</v>
      </c>
      <c r="E17" s="3">
        <v>44757</v>
      </c>
      <c r="F17" s="2">
        <v>47507</v>
      </c>
      <c r="G17" s="2" t="s">
        <v>670</v>
      </c>
      <c r="H17" s="2">
        <v>1</v>
      </c>
      <c r="I17" s="4">
        <v>2904.25</v>
      </c>
      <c r="J17" s="2" t="s">
        <v>38</v>
      </c>
      <c r="K17" s="8" t="s">
        <v>671</v>
      </c>
    </row>
    <row r="18" spans="1:11" ht="105" x14ac:dyDescent="0.25">
      <c r="A18" s="2" t="s">
        <v>96</v>
      </c>
      <c r="B18" s="2" t="s">
        <v>672</v>
      </c>
      <c r="C18" s="2"/>
      <c r="D18" s="3">
        <v>44670</v>
      </c>
      <c r="E18" s="3">
        <v>44756</v>
      </c>
      <c r="F18" s="2">
        <v>47505</v>
      </c>
      <c r="G18" s="2" t="s">
        <v>673</v>
      </c>
      <c r="H18" s="2">
        <v>1</v>
      </c>
      <c r="I18" s="4">
        <v>18974</v>
      </c>
      <c r="J18" s="2" t="s">
        <v>674</v>
      </c>
      <c r="K18" s="8" t="s">
        <v>675</v>
      </c>
    </row>
    <row r="19" spans="1:11" ht="120" x14ac:dyDescent="0.25">
      <c r="A19" s="2" t="s">
        <v>96</v>
      </c>
      <c r="B19" s="2" t="s">
        <v>676</v>
      </c>
      <c r="C19" s="2" t="s">
        <v>677</v>
      </c>
      <c r="D19" s="3">
        <v>44685</v>
      </c>
      <c r="E19" s="3">
        <v>44768</v>
      </c>
      <c r="F19" s="2">
        <v>47536</v>
      </c>
      <c r="G19" s="2" t="s">
        <v>678</v>
      </c>
      <c r="H19" s="2">
        <v>1</v>
      </c>
      <c r="I19" s="4">
        <v>18447.7</v>
      </c>
      <c r="J19" s="2" t="s">
        <v>679</v>
      </c>
      <c r="K19" s="8" t="s">
        <v>680</v>
      </c>
    </row>
    <row r="20" spans="1:11" ht="45" x14ac:dyDescent="0.25">
      <c r="A20" s="2" t="s">
        <v>96</v>
      </c>
      <c r="B20" s="2" t="s">
        <v>681</v>
      </c>
      <c r="C20" s="2"/>
      <c r="D20" s="3">
        <v>44706</v>
      </c>
      <c r="E20" s="3">
        <v>44756</v>
      </c>
      <c r="F20" s="2">
        <v>47503</v>
      </c>
      <c r="G20" s="2" t="s">
        <v>682</v>
      </c>
      <c r="H20" s="2">
        <v>1</v>
      </c>
      <c r="I20" s="4">
        <v>15000</v>
      </c>
      <c r="J20" s="2" t="s">
        <v>683</v>
      </c>
      <c r="K20" s="8" t="s">
        <v>684</v>
      </c>
    </row>
    <row r="21" spans="1:11" ht="75" x14ac:dyDescent="0.25">
      <c r="A21" s="2" t="s">
        <v>96</v>
      </c>
      <c r="B21" s="2" t="s">
        <v>685</v>
      </c>
      <c r="C21" s="2"/>
      <c r="D21" s="3">
        <v>44721</v>
      </c>
      <c r="E21" s="3">
        <v>44743</v>
      </c>
      <c r="F21" s="2">
        <v>47488</v>
      </c>
      <c r="G21" s="2" t="s">
        <v>686</v>
      </c>
      <c r="H21" s="2">
        <v>1</v>
      </c>
      <c r="I21" s="4">
        <v>4750</v>
      </c>
      <c r="J21" s="2" t="s">
        <v>687</v>
      </c>
      <c r="K21" s="8" t="s">
        <v>688</v>
      </c>
    </row>
    <row r="22" spans="1:11" ht="45" x14ac:dyDescent="0.25">
      <c r="A22" s="2" t="s">
        <v>96</v>
      </c>
      <c r="B22" s="2" t="s">
        <v>659</v>
      </c>
      <c r="C22" s="2" t="s">
        <v>660</v>
      </c>
      <c r="D22" s="3">
        <v>44642</v>
      </c>
      <c r="E22" s="3">
        <v>44743</v>
      </c>
      <c r="F22" s="2">
        <v>47489</v>
      </c>
      <c r="G22" s="2" t="s">
        <v>661</v>
      </c>
      <c r="H22" s="2">
        <v>1</v>
      </c>
      <c r="I22" s="4">
        <v>11285.52</v>
      </c>
      <c r="J22" s="2" t="s">
        <v>662</v>
      </c>
      <c r="K22" s="8" t="s">
        <v>663</v>
      </c>
    </row>
    <row r="23" spans="1:11" ht="135" x14ac:dyDescent="0.25">
      <c r="A23" s="2" t="s">
        <v>97</v>
      </c>
      <c r="B23" s="2" t="s">
        <v>689</v>
      </c>
      <c r="C23" s="2" t="s">
        <v>434</v>
      </c>
      <c r="D23" s="3">
        <v>44730</v>
      </c>
      <c r="E23" s="3">
        <v>44760</v>
      </c>
      <c r="F23" s="2" t="s">
        <v>27</v>
      </c>
      <c r="G23" s="2" t="s">
        <v>690</v>
      </c>
      <c r="H23" s="2">
        <v>1</v>
      </c>
      <c r="I23" s="4">
        <v>120000</v>
      </c>
      <c r="J23" s="2" t="s">
        <v>302</v>
      </c>
      <c r="K23" s="8" t="s">
        <v>303</v>
      </c>
    </row>
    <row r="24" spans="1:11" ht="30" x14ac:dyDescent="0.25">
      <c r="A24" s="2" t="s">
        <v>97</v>
      </c>
      <c r="B24" s="2" t="s">
        <v>691</v>
      </c>
      <c r="C24" s="2"/>
      <c r="D24" s="3">
        <v>44734</v>
      </c>
      <c r="E24" s="3">
        <v>44756</v>
      </c>
      <c r="F24" s="2">
        <v>47504</v>
      </c>
      <c r="G24" s="2" t="s">
        <v>692</v>
      </c>
      <c r="H24" s="2">
        <v>1</v>
      </c>
      <c r="I24" s="4">
        <v>5000</v>
      </c>
      <c r="J24" s="2" t="s">
        <v>693</v>
      </c>
      <c r="K24" s="8" t="s">
        <v>694</v>
      </c>
    </row>
    <row r="25" spans="1:11" ht="105" x14ac:dyDescent="0.25">
      <c r="A25" s="51" t="s">
        <v>98</v>
      </c>
      <c r="B25" s="51" t="s">
        <v>585</v>
      </c>
      <c r="C25" s="51" t="s">
        <v>586</v>
      </c>
      <c r="D25" s="52">
        <v>44530</v>
      </c>
      <c r="E25" s="52">
        <v>44771</v>
      </c>
      <c r="F25" s="2" t="s">
        <v>27</v>
      </c>
      <c r="G25" s="2" t="s">
        <v>695</v>
      </c>
      <c r="H25" s="2">
        <v>1</v>
      </c>
      <c r="I25" s="4">
        <v>54800</v>
      </c>
      <c r="J25" s="2" t="s">
        <v>699</v>
      </c>
      <c r="K25" s="8" t="s">
        <v>589</v>
      </c>
    </row>
    <row r="26" spans="1:11" ht="30.75" thickBot="1" x14ac:dyDescent="0.3">
      <c r="A26" s="9" t="s">
        <v>99</v>
      </c>
      <c r="B26" s="9" t="s">
        <v>464</v>
      </c>
      <c r="C26" s="9" t="s">
        <v>465</v>
      </c>
      <c r="D26" s="10">
        <v>44335</v>
      </c>
      <c r="E26" s="10">
        <v>44764</v>
      </c>
      <c r="F26" s="9">
        <v>47531</v>
      </c>
      <c r="G26" s="9" t="s">
        <v>696</v>
      </c>
      <c r="H26" s="9">
        <v>1</v>
      </c>
      <c r="I26" s="36">
        <v>778.3</v>
      </c>
      <c r="J26" s="9" t="s">
        <v>697</v>
      </c>
      <c r="K26" s="38" t="s">
        <v>698</v>
      </c>
    </row>
    <row r="28" spans="1:11" ht="15.75" thickBot="1" x14ac:dyDescent="0.3"/>
    <row r="29" spans="1:11" ht="15.75" thickBot="1" x14ac:dyDescent="0.3">
      <c r="G29" s="43" t="s">
        <v>896</v>
      </c>
      <c r="H29" s="44"/>
      <c r="I29" s="45"/>
    </row>
    <row r="30" spans="1:11" x14ac:dyDescent="0.25">
      <c r="G30" s="23" t="s">
        <v>112</v>
      </c>
      <c r="H30" s="24" t="s">
        <v>120</v>
      </c>
      <c r="I30" s="25" t="s">
        <v>113</v>
      </c>
    </row>
    <row r="31" spans="1:11" x14ac:dyDescent="0.25">
      <c r="G31" s="26" t="s">
        <v>114</v>
      </c>
      <c r="H31" s="27">
        <v>18</v>
      </c>
      <c r="I31" s="28">
        <f>I4+I5+I6+I7+I8+I9+I10+I11+I12+I14+I15+I16+I17+I18+I19+I20+I21+I22</f>
        <v>210258.42</v>
      </c>
    </row>
    <row r="32" spans="1:11" x14ac:dyDescent="0.25">
      <c r="G32" s="26" t="s">
        <v>45</v>
      </c>
      <c r="H32" s="27">
        <v>2</v>
      </c>
      <c r="I32" s="28">
        <f>I23+I24</f>
        <v>125000</v>
      </c>
    </row>
    <row r="33" spans="7:9" x14ac:dyDescent="0.25">
      <c r="G33" s="26" t="s">
        <v>58</v>
      </c>
      <c r="H33" s="27">
        <v>1</v>
      </c>
      <c r="I33" s="28">
        <v>54800</v>
      </c>
    </row>
    <row r="34" spans="7:9" x14ac:dyDescent="0.25">
      <c r="G34" s="26" t="s">
        <v>79</v>
      </c>
      <c r="H34" s="29">
        <v>1</v>
      </c>
      <c r="I34" s="28">
        <v>778.3</v>
      </c>
    </row>
    <row r="35" spans="7:9" x14ac:dyDescent="0.25">
      <c r="G35" s="26" t="s">
        <v>115</v>
      </c>
      <c r="H35" s="30" t="s">
        <v>117</v>
      </c>
      <c r="I35" s="28" t="s">
        <v>117</v>
      </c>
    </row>
    <row r="36" spans="7:9" ht="15.75" thickBot="1" x14ac:dyDescent="0.3">
      <c r="G36" s="26" t="s">
        <v>116</v>
      </c>
      <c r="H36" s="27" t="s">
        <v>117</v>
      </c>
      <c r="I36" s="31"/>
    </row>
    <row r="37" spans="7:9" ht="15.75" thickBot="1" x14ac:dyDescent="0.3">
      <c r="G37" s="32" t="s">
        <v>118</v>
      </c>
      <c r="H37" s="33"/>
      <c r="I37" s="34">
        <f>SUM(I31:I35)</f>
        <v>390836.72000000003</v>
      </c>
    </row>
  </sheetData>
  <autoFilter ref="A3:K26" xr:uid="{AD16A35A-D6E2-4041-A257-7D179FEAAEC0}"/>
  <mergeCells count="1">
    <mergeCell ref="G29:I29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83C85-538C-4C35-941B-A572C2FFC3FF}">
  <dimension ref="A2:K42"/>
  <sheetViews>
    <sheetView workbookViewId="0">
      <selection activeCell="H46" sqref="H46"/>
    </sheetView>
  </sheetViews>
  <sheetFormatPr defaultRowHeight="15" x14ac:dyDescent="0.25"/>
  <cols>
    <col min="1" max="1" width="17" customWidth="1"/>
    <col min="2" max="2" width="12.140625" customWidth="1"/>
    <col min="4" max="4" width="12.28515625" customWidth="1"/>
    <col min="5" max="5" width="11" customWidth="1"/>
    <col min="6" max="6" width="11.7109375" customWidth="1"/>
    <col min="7" max="7" width="22.140625" customWidth="1"/>
    <col min="8" max="8" width="12" customWidth="1"/>
    <col min="9" max="9" width="18.42578125" customWidth="1"/>
    <col min="10" max="10" width="19.42578125" customWidth="1"/>
    <col min="11" max="11" width="20.140625" customWidth="1"/>
  </cols>
  <sheetData>
    <row r="2" spans="1:11" ht="15.75" thickBot="1" x14ac:dyDescent="0.3"/>
    <row r="3" spans="1:11" ht="30" x14ac:dyDescent="0.25">
      <c r="A3" s="6" t="s">
        <v>93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7" t="s">
        <v>9</v>
      </c>
    </row>
    <row r="4" spans="1:11" ht="45" x14ac:dyDescent="0.25">
      <c r="A4" s="2" t="s">
        <v>94</v>
      </c>
      <c r="B4" s="2" t="s">
        <v>704</v>
      </c>
      <c r="C4" s="2"/>
      <c r="D4" s="3">
        <v>44684</v>
      </c>
      <c r="E4" s="3">
        <v>44784</v>
      </c>
      <c r="F4" s="2">
        <v>47567</v>
      </c>
      <c r="G4" s="2" t="s">
        <v>705</v>
      </c>
      <c r="H4" s="2">
        <v>1</v>
      </c>
      <c r="I4" s="4">
        <v>2144.6999999999998</v>
      </c>
      <c r="J4" s="2" t="s">
        <v>800</v>
      </c>
      <c r="K4" s="8" t="s">
        <v>706</v>
      </c>
    </row>
    <row r="5" spans="1:11" ht="45" x14ac:dyDescent="0.25">
      <c r="A5" s="2" t="s">
        <v>94</v>
      </c>
      <c r="B5" s="2" t="s">
        <v>707</v>
      </c>
      <c r="C5" s="2" t="s">
        <v>708</v>
      </c>
      <c r="D5" s="3">
        <v>44707</v>
      </c>
      <c r="E5" s="3">
        <v>44782</v>
      </c>
      <c r="F5" s="2">
        <v>47554</v>
      </c>
      <c r="G5" s="2" t="s">
        <v>709</v>
      </c>
      <c r="H5" s="2">
        <v>1</v>
      </c>
      <c r="I5" s="4">
        <v>3867.12</v>
      </c>
      <c r="J5" s="2" t="s">
        <v>710</v>
      </c>
      <c r="K5" s="8" t="s">
        <v>711</v>
      </c>
    </row>
    <row r="6" spans="1:11" ht="45" x14ac:dyDescent="0.25">
      <c r="A6" s="2" t="s">
        <v>94</v>
      </c>
      <c r="B6" s="2" t="s">
        <v>712</v>
      </c>
      <c r="C6" s="2" t="s">
        <v>713</v>
      </c>
      <c r="D6" s="3">
        <v>44707</v>
      </c>
      <c r="E6" s="3">
        <v>44775</v>
      </c>
      <c r="F6" s="2">
        <v>47539</v>
      </c>
      <c r="G6" s="2" t="s">
        <v>714</v>
      </c>
      <c r="H6" s="2">
        <v>1</v>
      </c>
      <c r="I6" s="4">
        <v>6776.14</v>
      </c>
      <c r="J6" s="2" t="s">
        <v>124</v>
      </c>
      <c r="K6" s="8" t="s">
        <v>227</v>
      </c>
    </row>
    <row r="7" spans="1:11" ht="45" x14ac:dyDescent="0.25">
      <c r="A7" s="2" t="s">
        <v>94</v>
      </c>
      <c r="B7" s="2" t="s">
        <v>715</v>
      </c>
      <c r="C7" s="2" t="s">
        <v>716</v>
      </c>
      <c r="D7" s="3">
        <v>44719</v>
      </c>
      <c r="E7" s="3">
        <v>44775</v>
      </c>
      <c r="F7" s="2">
        <v>47543</v>
      </c>
      <c r="G7" s="2" t="s">
        <v>717</v>
      </c>
      <c r="H7" s="2">
        <v>1</v>
      </c>
      <c r="I7" s="4">
        <v>2350</v>
      </c>
      <c r="J7" s="2" t="s">
        <v>801</v>
      </c>
      <c r="K7" s="8" t="s">
        <v>718</v>
      </c>
    </row>
    <row r="8" spans="1:11" ht="75" x14ac:dyDescent="0.25">
      <c r="A8" s="2" t="s">
        <v>94</v>
      </c>
      <c r="B8" s="2" t="s">
        <v>719</v>
      </c>
      <c r="C8" s="2" t="s">
        <v>720</v>
      </c>
      <c r="D8" s="3">
        <v>44722</v>
      </c>
      <c r="E8" s="3">
        <v>44797</v>
      </c>
      <c r="F8" s="2">
        <v>47587</v>
      </c>
      <c r="G8" s="2" t="s">
        <v>721</v>
      </c>
      <c r="H8" s="2">
        <v>1</v>
      </c>
      <c r="I8" s="4">
        <v>2300</v>
      </c>
      <c r="J8" s="2" t="s">
        <v>802</v>
      </c>
      <c r="K8" s="8" t="s">
        <v>722</v>
      </c>
    </row>
    <row r="9" spans="1:11" ht="45" x14ac:dyDescent="0.25">
      <c r="A9" s="2" t="s">
        <v>94</v>
      </c>
      <c r="B9" s="2" t="s">
        <v>723</v>
      </c>
      <c r="C9" s="2"/>
      <c r="D9" s="3">
        <v>44725</v>
      </c>
      <c r="E9" s="3">
        <v>44795</v>
      </c>
      <c r="F9" s="2">
        <v>47579</v>
      </c>
      <c r="G9" s="2" t="s">
        <v>724</v>
      </c>
      <c r="H9" s="2">
        <v>1</v>
      </c>
      <c r="I9" s="4">
        <v>3719.25</v>
      </c>
      <c r="J9" s="54" t="s">
        <v>803</v>
      </c>
      <c r="K9" s="8" t="s">
        <v>725</v>
      </c>
    </row>
    <row r="10" spans="1:11" ht="30" x14ac:dyDescent="0.25">
      <c r="A10" s="2" t="s">
        <v>94</v>
      </c>
      <c r="B10" s="2" t="s">
        <v>726</v>
      </c>
      <c r="C10" s="2" t="s">
        <v>727</v>
      </c>
      <c r="D10" s="3">
        <v>44742</v>
      </c>
      <c r="E10" s="3">
        <v>44803</v>
      </c>
      <c r="F10" s="2">
        <v>47612</v>
      </c>
      <c r="G10" s="2" t="s">
        <v>728</v>
      </c>
      <c r="H10" s="2">
        <v>1</v>
      </c>
      <c r="I10" s="4">
        <v>1462.2</v>
      </c>
      <c r="J10" s="2" t="s">
        <v>124</v>
      </c>
      <c r="K10" s="8" t="s">
        <v>729</v>
      </c>
    </row>
    <row r="11" spans="1:11" ht="30" x14ac:dyDescent="0.25">
      <c r="A11" s="2" t="s">
        <v>94</v>
      </c>
      <c r="B11" s="2" t="s">
        <v>730</v>
      </c>
      <c r="C11" s="2"/>
      <c r="D11" s="3">
        <v>44747</v>
      </c>
      <c r="E11" s="3">
        <v>44784</v>
      </c>
      <c r="F11" s="2">
        <v>47570</v>
      </c>
      <c r="G11" s="2" t="s">
        <v>731</v>
      </c>
      <c r="H11" s="2">
        <v>1</v>
      </c>
      <c r="I11" s="4">
        <v>3988</v>
      </c>
      <c r="J11" s="2" t="s">
        <v>732</v>
      </c>
      <c r="K11" s="8" t="s">
        <v>733</v>
      </c>
    </row>
    <row r="12" spans="1:11" ht="45" x14ac:dyDescent="0.25">
      <c r="A12" s="2" t="s">
        <v>94</v>
      </c>
      <c r="B12" s="2" t="s">
        <v>734</v>
      </c>
      <c r="C12" s="2" t="s">
        <v>735</v>
      </c>
      <c r="D12" s="3">
        <v>44585</v>
      </c>
      <c r="E12" s="3">
        <v>44797</v>
      </c>
      <c r="F12" s="2">
        <v>47588</v>
      </c>
      <c r="G12" s="2" t="s">
        <v>736</v>
      </c>
      <c r="H12" s="2">
        <v>1</v>
      </c>
      <c r="I12" s="4">
        <v>7153.5</v>
      </c>
      <c r="J12" s="55" t="s">
        <v>804</v>
      </c>
      <c r="K12" s="8" t="s">
        <v>737</v>
      </c>
    </row>
    <row r="13" spans="1:11" ht="120" x14ac:dyDescent="0.25">
      <c r="A13" s="2" t="s">
        <v>94</v>
      </c>
      <c r="B13" s="2" t="s">
        <v>738</v>
      </c>
      <c r="C13" s="2" t="s">
        <v>739</v>
      </c>
      <c r="D13" s="3">
        <v>44680</v>
      </c>
      <c r="E13" s="3">
        <v>44782</v>
      </c>
      <c r="F13" s="2">
        <v>47555</v>
      </c>
      <c r="G13" s="2" t="s">
        <v>740</v>
      </c>
      <c r="H13" s="2">
        <v>1</v>
      </c>
      <c r="I13" s="4">
        <v>1860.6</v>
      </c>
      <c r="J13" s="2" t="s">
        <v>742</v>
      </c>
      <c r="K13" s="8" t="s">
        <v>741</v>
      </c>
    </row>
    <row r="14" spans="1:11" ht="120" x14ac:dyDescent="0.25">
      <c r="A14" s="2" t="s">
        <v>94</v>
      </c>
      <c r="B14" s="2" t="s">
        <v>738</v>
      </c>
      <c r="C14" s="2" t="s">
        <v>739</v>
      </c>
      <c r="D14" s="3">
        <v>44680</v>
      </c>
      <c r="E14" s="3">
        <v>44782</v>
      </c>
      <c r="F14" s="2">
        <v>47555</v>
      </c>
      <c r="G14" s="2" t="s">
        <v>740</v>
      </c>
      <c r="H14" s="2">
        <v>1</v>
      </c>
      <c r="I14" s="4">
        <v>4493</v>
      </c>
      <c r="J14" s="2" t="s">
        <v>742</v>
      </c>
      <c r="K14" s="8" t="s">
        <v>743</v>
      </c>
    </row>
    <row r="15" spans="1:11" ht="150" x14ac:dyDescent="0.25">
      <c r="A15" s="2" t="s">
        <v>95</v>
      </c>
      <c r="B15" s="2" t="s">
        <v>744</v>
      </c>
      <c r="C15" s="2" t="s">
        <v>745</v>
      </c>
      <c r="D15" s="3">
        <v>44677</v>
      </c>
      <c r="E15" s="3">
        <v>44799</v>
      </c>
      <c r="F15" s="2" t="s">
        <v>27</v>
      </c>
      <c r="G15" s="2" t="s">
        <v>746</v>
      </c>
      <c r="H15" s="2">
        <v>1</v>
      </c>
      <c r="I15" s="4">
        <v>664377.85</v>
      </c>
      <c r="J15" s="2" t="s">
        <v>747</v>
      </c>
      <c r="K15" s="8" t="s">
        <v>748</v>
      </c>
    </row>
    <row r="16" spans="1:11" ht="409.5" x14ac:dyDescent="0.25">
      <c r="A16" s="2" t="s">
        <v>95</v>
      </c>
      <c r="B16" s="2" t="s">
        <v>749</v>
      </c>
      <c r="C16" s="2" t="s">
        <v>750</v>
      </c>
      <c r="D16" s="3">
        <v>44607</v>
      </c>
      <c r="E16" s="3">
        <v>44803</v>
      </c>
      <c r="F16" s="2" t="s">
        <v>27</v>
      </c>
      <c r="G16" s="2" t="s">
        <v>751</v>
      </c>
      <c r="H16" s="2">
        <v>1</v>
      </c>
      <c r="I16" s="4">
        <v>133840.49</v>
      </c>
      <c r="J16" s="2" t="s">
        <v>752</v>
      </c>
      <c r="K16" s="8" t="s">
        <v>753</v>
      </c>
    </row>
    <row r="17" spans="1:11" ht="88.5" customHeight="1" x14ac:dyDescent="0.25">
      <c r="A17" s="2" t="s">
        <v>96</v>
      </c>
      <c r="B17" s="2" t="s">
        <v>754</v>
      </c>
      <c r="C17" s="2" t="s">
        <v>755</v>
      </c>
      <c r="D17" s="3">
        <v>44722</v>
      </c>
      <c r="E17" s="3">
        <v>44782</v>
      </c>
      <c r="F17" s="2">
        <v>47557</v>
      </c>
      <c r="G17" s="2" t="s">
        <v>756</v>
      </c>
      <c r="H17" s="2">
        <v>1</v>
      </c>
      <c r="I17" s="4">
        <v>18950</v>
      </c>
      <c r="J17" s="54" t="s">
        <v>805</v>
      </c>
      <c r="K17" s="8" t="s">
        <v>757</v>
      </c>
    </row>
    <row r="18" spans="1:11" ht="120" x14ac:dyDescent="0.25">
      <c r="A18" s="2" t="s">
        <v>96</v>
      </c>
      <c r="B18" s="2" t="s">
        <v>758</v>
      </c>
      <c r="C18" s="2" t="s">
        <v>759</v>
      </c>
      <c r="D18" s="3">
        <v>44747</v>
      </c>
      <c r="E18" s="3">
        <v>44784</v>
      </c>
      <c r="F18" s="2">
        <v>47558</v>
      </c>
      <c r="G18" s="2" t="s">
        <v>760</v>
      </c>
      <c r="H18" s="2">
        <v>1</v>
      </c>
      <c r="I18" s="4">
        <v>3783.14</v>
      </c>
      <c r="J18" s="2" t="s">
        <v>124</v>
      </c>
      <c r="K18" s="8" t="s">
        <v>761</v>
      </c>
    </row>
    <row r="19" spans="1:11" ht="60" x14ac:dyDescent="0.25">
      <c r="A19" s="2" t="s">
        <v>96</v>
      </c>
      <c r="B19" s="2" t="s">
        <v>762</v>
      </c>
      <c r="C19" s="2" t="s">
        <v>763</v>
      </c>
      <c r="D19" s="3">
        <v>44747</v>
      </c>
      <c r="E19" s="3">
        <v>44784</v>
      </c>
      <c r="F19" s="2">
        <v>47560</v>
      </c>
      <c r="G19" s="2" t="s">
        <v>764</v>
      </c>
      <c r="H19" s="2">
        <v>1</v>
      </c>
      <c r="I19" s="4">
        <v>3007.9</v>
      </c>
      <c r="J19" s="2" t="s">
        <v>124</v>
      </c>
      <c r="K19" s="8" t="s">
        <v>765</v>
      </c>
    </row>
    <row r="20" spans="1:11" ht="120" x14ac:dyDescent="0.25">
      <c r="A20" s="2" t="s">
        <v>96</v>
      </c>
      <c r="B20" s="2" t="s">
        <v>766</v>
      </c>
      <c r="C20" s="2" t="s">
        <v>767</v>
      </c>
      <c r="D20" s="3">
        <v>44747</v>
      </c>
      <c r="E20" s="3">
        <v>44799</v>
      </c>
      <c r="F20" s="2" t="s">
        <v>655</v>
      </c>
      <c r="G20" s="2" t="s">
        <v>768</v>
      </c>
      <c r="H20" s="2">
        <v>1</v>
      </c>
      <c r="I20" s="4">
        <v>1493.52</v>
      </c>
      <c r="J20" s="2" t="s">
        <v>124</v>
      </c>
      <c r="K20" s="8" t="s">
        <v>769</v>
      </c>
    </row>
    <row r="21" spans="1:11" ht="45" x14ac:dyDescent="0.25">
      <c r="A21" s="2" t="s">
        <v>96</v>
      </c>
      <c r="B21" s="2" t="s">
        <v>770</v>
      </c>
      <c r="C21" s="2" t="s">
        <v>771</v>
      </c>
      <c r="D21" s="3">
        <v>44749</v>
      </c>
      <c r="E21" s="3">
        <v>44804</v>
      </c>
      <c r="F21" s="2">
        <v>47604</v>
      </c>
      <c r="G21" s="2" t="s">
        <v>772</v>
      </c>
      <c r="H21" s="2">
        <v>1</v>
      </c>
      <c r="I21" s="4">
        <v>7500</v>
      </c>
      <c r="J21" s="2" t="s">
        <v>773</v>
      </c>
      <c r="K21" s="8" t="s">
        <v>774</v>
      </c>
    </row>
    <row r="22" spans="1:11" ht="60" x14ac:dyDescent="0.25">
      <c r="A22" s="2" t="s">
        <v>96</v>
      </c>
      <c r="B22" s="2" t="s">
        <v>775</v>
      </c>
      <c r="C22" s="2" t="s">
        <v>776</v>
      </c>
      <c r="D22" s="3">
        <v>44760</v>
      </c>
      <c r="E22" s="3">
        <v>44797</v>
      </c>
      <c r="F22" s="2">
        <v>47586</v>
      </c>
      <c r="G22" s="2" t="s">
        <v>777</v>
      </c>
      <c r="H22" s="2">
        <v>1</v>
      </c>
      <c r="I22" s="4">
        <v>637.5</v>
      </c>
      <c r="J22" s="54" t="s">
        <v>806</v>
      </c>
      <c r="K22" s="8" t="s">
        <v>218</v>
      </c>
    </row>
    <row r="23" spans="1:11" ht="165" x14ac:dyDescent="0.25">
      <c r="A23" s="2" t="s">
        <v>97</v>
      </c>
      <c r="B23" s="2" t="s">
        <v>778</v>
      </c>
      <c r="C23" s="2"/>
      <c r="D23" s="3">
        <v>44719</v>
      </c>
      <c r="E23" s="3">
        <v>44784</v>
      </c>
      <c r="F23" s="2">
        <v>47544</v>
      </c>
      <c r="G23" s="2" t="s">
        <v>779</v>
      </c>
      <c r="H23" s="2">
        <v>1</v>
      </c>
      <c r="I23" s="4">
        <v>13375</v>
      </c>
      <c r="J23" s="2" t="s">
        <v>780</v>
      </c>
      <c r="K23" s="8" t="s">
        <v>781</v>
      </c>
    </row>
    <row r="24" spans="1:11" ht="165" x14ac:dyDescent="0.25">
      <c r="A24" s="2" t="s">
        <v>97</v>
      </c>
      <c r="B24" s="2" t="s">
        <v>782</v>
      </c>
      <c r="C24" s="2"/>
      <c r="D24" s="3">
        <v>44719</v>
      </c>
      <c r="E24" s="3">
        <v>44784</v>
      </c>
      <c r="F24" s="2">
        <v>47566</v>
      </c>
      <c r="G24" s="2" t="s">
        <v>783</v>
      </c>
      <c r="H24" s="2">
        <v>1</v>
      </c>
      <c r="I24" s="4">
        <v>40125</v>
      </c>
      <c r="J24" s="2" t="s">
        <v>780</v>
      </c>
      <c r="K24" s="8" t="s">
        <v>781</v>
      </c>
    </row>
    <row r="25" spans="1:11" ht="90" x14ac:dyDescent="0.25">
      <c r="A25" s="2" t="s">
        <v>97</v>
      </c>
      <c r="B25" s="2" t="s">
        <v>784</v>
      </c>
      <c r="C25" s="2"/>
      <c r="D25" s="3">
        <v>44267</v>
      </c>
      <c r="E25" s="3">
        <v>44784</v>
      </c>
      <c r="F25" s="2">
        <v>47563</v>
      </c>
      <c r="G25" s="2" t="s">
        <v>785</v>
      </c>
      <c r="H25" s="2">
        <v>1</v>
      </c>
      <c r="I25" s="4">
        <v>1980</v>
      </c>
      <c r="J25" s="2" t="s">
        <v>786</v>
      </c>
      <c r="K25" s="8" t="s">
        <v>787</v>
      </c>
    </row>
    <row r="26" spans="1:11" ht="105" x14ac:dyDescent="0.25">
      <c r="A26" s="2" t="s">
        <v>95</v>
      </c>
      <c r="B26" s="2" t="s">
        <v>788</v>
      </c>
      <c r="C26" s="2" t="s">
        <v>789</v>
      </c>
      <c r="D26" s="3">
        <v>44600</v>
      </c>
      <c r="E26" s="3">
        <v>44789</v>
      </c>
      <c r="F26" s="2" t="s">
        <v>71</v>
      </c>
      <c r="G26" s="2" t="s">
        <v>790</v>
      </c>
      <c r="H26" s="2">
        <v>1</v>
      </c>
      <c r="I26" s="4">
        <v>50959.08</v>
      </c>
      <c r="J26" s="1" t="s">
        <v>117</v>
      </c>
      <c r="K26" s="8" t="s">
        <v>791</v>
      </c>
    </row>
    <row r="27" spans="1:11" ht="60" x14ac:dyDescent="0.25">
      <c r="A27" s="2" t="s">
        <v>99</v>
      </c>
      <c r="B27" s="2" t="s">
        <v>398</v>
      </c>
      <c r="C27" s="2" t="s">
        <v>399</v>
      </c>
      <c r="D27" s="3">
        <v>44280</v>
      </c>
      <c r="E27" s="3">
        <v>44804</v>
      </c>
      <c r="F27" s="2">
        <v>47603</v>
      </c>
      <c r="G27" s="2" t="s">
        <v>792</v>
      </c>
      <c r="H27" s="2">
        <v>1</v>
      </c>
      <c r="I27" s="4">
        <v>180880</v>
      </c>
      <c r="J27" s="2" t="s">
        <v>401</v>
      </c>
      <c r="K27" s="8" t="s">
        <v>463</v>
      </c>
    </row>
    <row r="28" spans="1:11" ht="75" x14ac:dyDescent="0.25">
      <c r="A28" s="51" t="s">
        <v>99</v>
      </c>
      <c r="B28" s="51" t="s">
        <v>182</v>
      </c>
      <c r="C28" s="51" t="s">
        <v>183</v>
      </c>
      <c r="D28" s="52">
        <v>44382</v>
      </c>
      <c r="E28" s="52">
        <v>44797</v>
      </c>
      <c r="F28" s="51">
        <v>47585</v>
      </c>
      <c r="G28" s="51" t="s">
        <v>793</v>
      </c>
      <c r="H28" s="51">
        <v>1</v>
      </c>
      <c r="I28" s="57">
        <v>0</v>
      </c>
      <c r="J28" s="51" t="s">
        <v>185</v>
      </c>
      <c r="K28" s="58" t="s">
        <v>186</v>
      </c>
    </row>
    <row r="29" spans="1:11" ht="60" x14ac:dyDescent="0.25">
      <c r="A29" s="2" t="s">
        <v>99</v>
      </c>
      <c r="B29" s="2" t="s">
        <v>187</v>
      </c>
      <c r="C29" s="2" t="s">
        <v>188</v>
      </c>
      <c r="D29" s="3">
        <v>44391</v>
      </c>
      <c r="E29" s="3">
        <v>44784</v>
      </c>
      <c r="F29" s="2">
        <v>47562</v>
      </c>
      <c r="G29" s="2" t="s">
        <v>189</v>
      </c>
      <c r="H29" s="2">
        <v>1</v>
      </c>
      <c r="I29" s="4">
        <v>7800</v>
      </c>
      <c r="J29" s="2" t="s">
        <v>794</v>
      </c>
      <c r="K29" s="8" t="s">
        <v>795</v>
      </c>
    </row>
    <row r="30" spans="1:11" ht="45" x14ac:dyDescent="0.25">
      <c r="A30" s="13" t="s">
        <v>99</v>
      </c>
      <c r="B30" s="13" t="s">
        <v>192</v>
      </c>
      <c r="C30" s="13" t="s">
        <v>193</v>
      </c>
      <c r="D30" s="14">
        <v>44391</v>
      </c>
      <c r="E30" s="14">
        <v>44782</v>
      </c>
      <c r="F30" s="13">
        <v>47556</v>
      </c>
      <c r="G30" s="13" t="s">
        <v>796</v>
      </c>
      <c r="H30" s="13">
        <v>1</v>
      </c>
      <c r="I30" s="15">
        <v>39755.199999999997</v>
      </c>
      <c r="J30" s="13" t="s">
        <v>203</v>
      </c>
      <c r="K30" s="16" t="s">
        <v>195</v>
      </c>
    </row>
    <row r="31" spans="1:11" ht="30" x14ac:dyDescent="0.25">
      <c r="A31" s="17" t="s">
        <v>99</v>
      </c>
      <c r="B31" s="17" t="s">
        <v>797</v>
      </c>
      <c r="C31" s="17" t="s">
        <v>798</v>
      </c>
      <c r="D31" s="18">
        <v>44103</v>
      </c>
      <c r="E31" s="18">
        <v>44797</v>
      </c>
      <c r="F31" s="17">
        <v>47590</v>
      </c>
      <c r="G31" s="20" t="s">
        <v>799</v>
      </c>
      <c r="H31" s="19">
        <v>1</v>
      </c>
      <c r="I31" s="21">
        <v>404010</v>
      </c>
      <c r="J31" s="19" t="s">
        <v>808</v>
      </c>
      <c r="K31" s="56" t="s">
        <v>807</v>
      </c>
    </row>
    <row r="33" spans="7:9" ht="15.75" thickBot="1" x14ac:dyDescent="0.3"/>
    <row r="34" spans="7:9" ht="15.75" thickBot="1" x14ac:dyDescent="0.3">
      <c r="G34" s="43" t="s">
        <v>895</v>
      </c>
      <c r="H34" s="44"/>
      <c r="I34" s="45"/>
    </row>
    <row r="35" spans="7:9" x14ac:dyDescent="0.25">
      <c r="G35" s="23" t="s">
        <v>112</v>
      </c>
      <c r="H35" s="24" t="s">
        <v>120</v>
      </c>
      <c r="I35" s="25" t="s">
        <v>113</v>
      </c>
    </row>
    <row r="36" spans="7:9" x14ac:dyDescent="0.25">
      <c r="G36" s="26" t="s">
        <v>114</v>
      </c>
      <c r="H36" s="27">
        <v>17</v>
      </c>
      <c r="I36" s="28">
        <f>I4+I5+I6+I7+I8+I9+I10+I11+I12+I13+I14+I17+I18+I19+I20+I21+I22</f>
        <v>75486.570000000007</v>
      </c>
    </row>
    <row r="37" spans="7:9" x14ac:dyDescent="0.25">
      <c r="G37" s="26" t="s">
        <v>45</v>
      </c>
      <c r="H37" s="27">
        <v>3</v>
      </c>
      <c r="I37" s="28">
        <f>I23+I24+I25</f>
        <v>55480</v>
      </c>
    </row>
    <row r="38" spans="7:9" x14ac:dyDescent="0.25">
      <c r="G38" s="26" t="s">
        <v>58</v>
      </c>
      <c r="H38" s="27" t="s">
        <v>117</v>
      </c>
      <c r="I38" s="48" t="s">
        <v>117</v>
      </c>
    </row>
    <row r="39" spans="7:9" x14ac:dyDescent="0.25">
      <c r="G39" s="26" t="s">
        <v>79</v>
      </c>
      <c r="H39" s="29">
        <v>4</v>
      </c>
      <c r="I39" s="28">
        <f>I27+I28+I29+I30+I31</f>
        <v>632445.19999999995</v>
      </c>
    </row>
    <row r="40" spans="7:9" x14ac:dyDescent="0.25">
      <c r="G40" s="26" t="s">
        <v>115</v>
      </c>
      <c r="H40" s="29">
        <v>3</v>
      </c>
      <c r="I40" s="28">
        <f>I15+I16+I26</f>
        <v>849177.41999999993</v>
      </c>
    </row>
    <row r="41" spans="7:9" ht="15.75" thickBot="1" x14ac:dyDescent="0.3">
      <c r="G41" s="26" t="s">
        <v>116</v>
      </c>
      <c r="H41" s="27" t="s">
        <v>117</v>
      </c>
      <c r="I41" s="31" t="s">
        <v>117</v>
      </c>
    </row>
    <row r="42" spans="7:9" ht="15.75" thickBot="1" x14ac:dyDescent="0.3">
      <c r="G42" s="32" t="s">
        <v>118</v>
      </c>
      <c r="H42" s="33"/>
      <c r="I42" s="34">
        <f>SUM(I36:I41)</f>
        <v>1612589.19</v>
      </c>
    </row>
  </sheetData>
  <autoFilter ref="A3:K31" xr:uid="{B1983C85-538C-4C35-941B-A572C2FFC3FF}"/>
  <mergeCells count="1">
    <mergeCell ref="G34:I34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B986-2D43-42BB-82EA-BE3687F0B6C4}">
  <dimension ref="A2:K26"/>
  <sheetViews>
    <sheetView workbookViewId="0">
      <selection activeCell="G29" sqref="G29"/>
    </sheetView>
  </sheetViews>
  <sheetFormatPr defaultRowHeight="15" x14ac:dyDescent="0.25"/>
  <cols>
    <col min="1" max="1" width="18.5703125" customWidth="1"/>
    <col min="3" max="3" width="10.85546875" customWidth="1"/>
    <col min="4" max="4" width="13.42578125" customWidth="1"/>
    <col min="5" max="5" width="14.28515625" customWidth="1"/>
    <col min="6" max="6" width="12.5703125" customWidth="1"/>
    <col min="7" max="7" width="21.140625" customWidth="1"/>
    <col min="8" max="8" width="14.28515625" customWidth="1"/>
    <col min="9" max="9" width="16.7109375" customWidth="1"/>
    <col min="10" max="10" width="19" customWidth="1"/>
    <col min="11" max="11" width="20.5703125" customWidth="1"/>
  </cols>
  <sheetData>
    <row r="2" spans="1:11" ht="15.75" thickBot="1" x14ac:dyDescent="0.3"/>
    <row r="3" spans="1:11" x14ac:dyDescent="0.25">
      <c r="A3" s="6" t="s">
        <v>93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7" t="s">
        <v>9</v>
      </c>
    </row>
    <row r="4" spans="1:11" ht="105" x14ac:dyDescent="0.25">
      <c r="A4" s="2" t="s">
        <v>94</v>
      </c>
      <c r="B4" s="2" t="s">
        <v>809</v>
      </c>
      <c r="C4" s="2" t="s">
        <v>810</v>
      </c>
      <c r="D4" s="3">
        <v>44699</v>
      </c>
      <c r="E4" s="3">
        <v>44831</v>
      </c>
      <c r="F4" s="2">
        <v>47650</v>
      </c>
      <c r="G4" s="2" t="s">
        <v>811</v>
      </c>
      <c r="H4" s="2">
        <v>1</v>
      </c>
      <c r="I4" s="4">
        <v>49680</v>
      </c>
      <c r="J4" s="2" t="s">
        <v>812</v>
      </c>
      <c r="K4" s="8" t="s">
        <v>813</v>
      </c>
    </row>
    <row r="5" spans="1:11" ht="60" x14ac:dyDescent="0.25">
      <c r="A5" s="2" t="s">
        <v>94</v>
      </c>
      <c r="B5" s="2" t="s">
        <v>814</v>
      </c>
      <c r="C5" s="2" t="s">
        <v>815</v>
      </c>
      <c r="D5" s="3">
        <v>44706</v>
      </c>
      <c r="E5" s="3">
        <v>44809</v>
      </c>
      <c r="F5" s="2">
        <v>47611</v>
      </c>
      <c r="G5" s="2" t="s">
        <v>816</v>
      </c>
      <c r="H5" s="2">
        <v>1</v>
      </c>
      <c r="I5" s="4">
        <v>3016.6</v>
      </c>
      <c r="J5" s="2" t="s">
        <v>484</v>
      </c>
      <c r="K5" s="8" t="s">
        <v>817</v>
      </c>
    </row>
    <row r="6" spans="1:11" ht="75" x14ac:dyDescent="0.25">
      <c r="A6" s="2" t="s">
        <v>94</v>
      </c>
      <c r="B6" s="2" t="s">
        <v>818</v>
      </c>
      <c r="C6" s="2" t="s">
        <v>434</v>
      </c>
      <c r="D6" s="3">
        <v>44734</v>
      </c>
      <c r="E6" s="3">
        <v>44827</v>
      </c>
      <c r="F6" s="2">
        <v>47626</v>
      </c>
      <c r="G6" s="2" t="s">
        <v>819</v>
      </c>
      <c r="H6" s="2">
        <v>1</v>
      </c>
      <c r="I6" s="4">
        <v>3285</v>
      </c>
      <c r="J6" s="2" t="s">
        <v>820</v>
      </c>
      <c r="K6" s="8" t="s">
        <v>821</v>
      </c>
    </row>
    <row r="7" spans="1:11" ht="105" x14ac:dyDescent="0.25">
      <c r="A7" s="2" t="s">
        <v>94</v>
      </c>
      <c r="B7" s="2" t="s">
        <v>822</v>
      </c>
      <c r="C7" s="2" t="s">
        <v>823</v>
      </c>
      <c r="D7" s="3">
        <v>44771</v>
      </c>
      <c r="E7" s="3">
        <v>44820</v>
      </c>
      <c r="F7" s="2">
        <v>47630</v>
      </c>
      <c r="G7" s="2" t="s">
        <v>824</v>
      </c>
      <c r="H7" s="2">
        <v>1</v>
      </c>
      <c r="I7" s="4">
        <v>3450</v>
      </c>
      <c r="J7" s="2" t="s">
        <v>825</v>
      </c>
      <c r="K7" s="8" t="s">
        <v>826</v>
      </c>
    </row>
    <row r="8" spans="1:11" ht="150" x14ac:dyDescent="0.25">
      <c r="A8" s="2" t="s">
        <v>94</v>
      </c>
      <c r="B8" s="2" t="s">
        <v>827</v>
      </c>
      <c r="C8" s="2" t="s">
        <v>828</v>
      </c>
      <c r="D8" s="3">
        <v>44798</v>
      </c>
      <c r="E8" s="3">
        <v>44826</v>
      </c>
      <c r="F8" s="2">
        <v>47621</v>
      </c>
      <c r="G8" s="2" t="s">
        <v>829</v>
      </c>
      <c r="H8" s="2">
        <v>1</v>
      </c>
      <c r="I8" s="4">
        <v>6320</v>
      </c>
      <c r="J8" s="2" t="s">
        <v>830</v>
      </c>
      <c r="K8" s="8" t="s">
        <v>831</v>
      </c>
    </row>
    <row r="9" spans="1:11" ht="120" x14ac:dyDescent="0.25">
      <c r="A9" s="2" t="s">
        <v>96</v>
      </c>
      <c r="B9" s="2" t="s">
        <v>832</v>
      </c>
      <c r="C9" s="2" t="s">
        <v>833</v>
      </c>
      <c r="D9" s="3">
        <v>44677</v>
      </c>
      <c r="E9" s="3">
        <v>44833</v>
      </c>
      <c r="F9" s="2">
        <v>47634</v>
      </c>
      <c r="G9" s="2" t="s">
        <v>834</v>
      </c>
      <c r="H9" s="2">
        <v>1</v>
      </c>
      <c r="I9" s="4">
        <v>12000</v>
      </c>
      <c r="J9" s="2" t="s">
        <v>835</v>
      </c>
      <c r="K9" s="8" t="s">
        <v>836</v>
      </c>
    </row>
    <row r="10" spans="1:11" ht="90" x14ac:dyDescent="0.25">
      <c r="A10" s="2" t="s">
        <v>96</v>
      </c>
      <c r="B10" s="2" t="s">
        <v>837</v>
      </c>
      <c r="C10" s="2" t="s">
        <v>838</v>
      </c>
      <c r="D10" s="3">
        <v>44470</v>
      </c>
      <c r="E10" s="3">
        <v>44832</v>
      </c>
      <c r="F10" s="2">
        <v>47631</v>
      </c>
      <c r="G10" s="2" t="s">
        <v>839</v>
      </c>
      <c r="H10" s="2">
        <v>1</v>
      </c>
      <c r="I10" s="4">
        <v>18360</v>
      </c>
      <c r="J10" s="2" t="s">
        <v>840</v>
      </c>
      <c r="K10" s="8" t="s">
        <v>841</v>
      </c>
    </row>
    <row r="11" spans="1:11" ht="60" x14ac:dyDescent="0.25">
      <c r="A11" s="2" t="s">
        <v>97</v>
      </c>
      <c r="B11" s="2" t="s">
        <v>842</v>
      </c>
      <c r="C11" s="2"/>
      <c r="D11" s="3">
        <v>44782</v>
      </c>
      <c r="E11" s="3">
        <v>44818</v>
      </c>
      <c r="F11" s="2">
        <v>47616</v>
      </c>
      <c r="G11" s="2" t="s">
        <v>843</v>
      </c>
      <c r="H11" s="2">
        <v>1</v>
      </c>
      <c r="I11" s="4">
        <v>4360</v>
      </c>
      <c r="J11" s="2" t="s">
        <v>844</v>
      </c>
      <c r="K11" s="8" t="s">
        <v>845</v>
      </c>
    </row>
    <row r="12" spans="1:11" ht="210" x14ac:dyDescent="0.25">
      <c r="A12" s="2" t="s">
        <v>98</v>
      </c>
      <c r="B12" s="2" t="s">
        <v>846</v>
      </c>
      <c r="C12" s="2" t="s">
        <v>847</v>
      </c>
      <c r="D12" s="3">
        <v>44671</v>
      </c>
      <c r="E12" s="3">
        <v>44831</v>
      </c>
      <c r="F12" s="2" t="s">
        <v>71</v>
      </c>
      <c r="G12" s="2" t="s">
        <v>848</v>
      </c>
      <c r="H12" s="2">
        <v>1</v>
      </c>
      <c r="I12" s="4">
        <v>108999.52</v>
      </c>
      <c r="J12" s="54" t="s">
        <v>854</v>
      </c>
      <c r="K12" s="8" t="s">
        <v>849</v>
      </c>
    </row>
    <row r="13" spans="1:11" ht="60" x14ac:dyDescent="0.25">
      <c r="A13" s="2" t="s">
        <v>99</v>
      </c>
      <c r="B13" s="2" t="s">
        <v>464</v>
      </c>
      <c r="C13" s="2" t="s">
        <v>465</v>
      </c>
      <c r="D13" s="3">
        <v>44335</v>
      </c>
      <c r="E13" s="3">
        <v>44834</v>
      </c>
      <c r="F13" s="2">
        <v>47639</v>
      </c>
      <c r="G13" s="2" t="s">
        <v>850</v>
      </c>
      <c r="H13" s="2">
        <v>1</v>
      </c>
      <c r="I13" s="15">
        <v>34171.760000000002</v>
      </c>
      <c r="J13" s="13" t="s">
        <v>851</v>
      </c>
      <c r="K13" s="16" t="s">
        <v>852</v>
      </c>
    </row>
    <row r="14" spans="1:11" ht="30" x14ac:dyDescent="0.25">
      <c r="A14" s="2" t="s">
        <v>99</v>
      </c>
      <c r="B14" s="2" t="s">
        <v>196</v>
      </c>
      <c r="C14" s="2" t="s">
        <v>197</v>
      </c>
      <c r="D14" s="3">
        <v>44412</v>
      </c>
      <c r="E14" s="3">
        <v>44834</v>
      </c>
      <c r="F14" s="2">
        <v>47640</v>
      </c>
      <c r="G14" s="2" t="s">
        <v>198</v>
      </c>
      <c r="H14" s="59">
        <v>1</v>
      </c>
      <c r="I14" s="60">
        <v>49550</v>
      </c>
      <c r="J14" s="17" t="s">
        <v>202</v>
      </c>
      <c r="K14" s="17" t="s">
        <v>201</v>
      </c>
    </row>
    <row r="15" spans="1:11" ht="30.75" thickBot="1" x14ac:dyDescent="0.3">
      <c r="A15" s="2" t="s">
        <v>99</v>
      </c>
      <c r="B15" s="9" t="s">
        <v>90</v>
      </c>
      <c r="C15" s="9" t="s">
        <v>91</v>
      </c>
      <c r="D15" s="10">
        <v>44160</v>
      </c>
      <c r="E15" s="10">
        <v>44812</v>
      </c>
      <c r="F15" s="9">
        <v>47614</v>
      </c>
      <c r="G15" s="9" t="s">
        <v>92</v>
      </c>
      <c r="H15" s="41">
        <v>1</v>
      </c>
      <c r="I15" s="60">
        <v>13387</v>
      </c>
      <c r="J15" s="17" t="s">
        <v>108</v>
      </c>
      <c r="K15" s="20" t="s">
        <v>853</v>
      </c>
    </row>
    <row r="17" spans="7:9" ht="15.75" thickBot="1" x14ac:dyDescent="0.3"/>
    <row r="18" spans="7:9" ht="15.75" thickBot="1" x14ac:dyDescent="0.3">
      <c r="G18" s="43" t="s">
        <v>894</v>
      </c>
      <c r="H18" s="44"/>
      <c r="I18" s="45"/>
    </row>
    <row r="19" spans="7:9" x14ac:dyDescent="0.25">
      <c r="G19" s="23" t="s">
        <v>112</v>
      </c>
      <c r="H19" s="24" t="s">
        <v>120</v>
      </c>
      <c r="I19" s="25" t="s">
        <v>113</v>
      </c>
    </row>
    <row r="20" spans="7:9" x14ac:dyDescent="0.25">
      <c r="G20" s="26" t="s">
        <v>114</v>
      </c>
      <c r="H20" s="27">
        <v>7</v>
      </c>
      <c r="I20" s="28">
        <f>I4+I5+I6+I7+I8+I9+I10</f>
        <v>96111.6</v>
      </c>
    </row>
    <row r="21" spans="7:9" x14ac:dyDescent="0.25">
      <c r="G21" s="26" t="s">
        <v>45</v>
      </c>
      <c r="H21" s="27">
        <v>1</v>
      </c>
      <c r="I21" s="28">
        <v>4360</v>
      </c>
    </row>
    <row r="22" spans="7:9" x14ac:dyDescent="0.25">
      <c r="G22" s="26" t="s">
        <v>58</v>
      </c>
      <c r="H22" s="27">
        <v>1</v>
      </c>
      <c r="I22" s="61">
        <v>108999.52</v>
      </c>
    </row>
    <row r="23" spans="7:9" x14ac:dyDescent="0.25">
      <c r="G23" s="26" t="s">
        <v>79</v>
      </c>
      <c r="H23" s="29">
        <v>3</v>
      </c>
      <c r="I23" s="28">
        <f>I13+I14+I15</f>
        <v>97108.760000000009</v>
      </c>
    </row>
    <row r="24" spans="7:9" x14ac:dyDescent="0.25">
      <c r="G24" s="26" t="s">
        <v>115</v>
      </c>
      <c r="H24" s="29" t="s">
        <v>117</v>
      </c>
      <c r="I24" s="48" t="s">
        <v>117</v>
      </c>
    </row>
    <row r="25" spans="7:9" ht="15.75" thickBot="1" x14ac:dyDescent="0.3">
      <c r="G25" s="26" t="s">
        <v>116</v>
      </c>
      <c r="H25" s="27" t="s">
        <v>117</v>
      </c>
      <c r="I25" s="62" t="s">
        <v>117</v>
      </c>
    </row>
    <row r="26" spans="7:9" ht="15.75" thickBot="1" x14ac:dyDescent="0.3">
      <c r="G26" s="32" t="s">
        <v>118</v>
      </c>
      <c r="H26" s="33"/>
      <c r="I26" s="34">
        <f>SUM(I20:I25)</f>
        <v>306579.88</v>
      </c>
    </row>
  </sheetData>
  <autoFilter ref="A3:K15" xr:uid="{031BB986-2D43-42BB-82EA-BE3687F0B6C4}"/>
  <mergeCells count="1">
    <mergeCell ref="G18:I1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Ambos Garcia</dc:creator>
  <cp:lastModifiedBy>Claudio Ambos Garcia</cp:lastModifiedBy>
  <dcterms:created xsi:type="dcterms:W3CDTF">2022-12-05T18:46:06Z</dcterms:created>
  <dcterms:modified xsi:type="dcterms:W3CDTF">2022-12-08T19:34:43Z</dcterms:modified>
</cp:coreProperties>
</file>