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3955" windowHeight="1054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H70" i="1"/>
  <c r="H46"/>
  <c r="H44"/>
  <c r="H42"/>
  <c r="H39"/>
  <c r="H34"/>
  <c r="H30"/>
  <c r="H25"/>
  <c r="H23"/>
  <c r="H17"/>
  <c r="H16"/>
  <c r="H15"/>
  <c r="H9"/>
</calcChain>
</file>

<file path=xl/sharedStrings.xml><?xml version="1.0" encoding="utf-8"?>
<sst xmlns="http://schemas.openxmlformats.org/spreadsheetml/2006/main" count="195" uniqueCount="175">
  <si>
    <t>Nome da Empresa</t>
  </si>
  <si>
    <t>Número Processo</t>
  </si>
  <si>
    <t>Data Che Sepag</t>
  </si>
  <si>
    <t>Hora</t>
  </si>
  <si>
    <t>NF</t>
  </si>
  <si>
    <t>Ateste</t>
  </si>
  <si>
    <t>Hr ateste</t>
  </si>
  <si>
    <t>Valor</t>
  </si>
  <si>
    <t>Data de Pagamento</t>
  </si>
  <si>
    <t>Cartão Corporativo - Murilo Diniz Rocha</t>
  </si>
  <si>
    <t>50000.045893/2017-47</t>
  </si>
  <si>
    <t>Cartão Corporativo - Rubens Cavalcante da Silva</t>
  </si>
  <si>
    <t>50000.047349/2017-30</t>
  </si>
  <si>
    <t>NET TV (CLARO)</t>
  </si>
  <si>
    <t>50000.000422/2018-91</t>
  </si>
  <si>
    <t>EMPREZA - Gestão de Pessoas e Serviços LTDA.</t>
  </si>
  <si>
    <t>50000.000087/2018-21</t>
  </si>
  <si>
    <t xml:space="preserve"> 04/01/2018</t>
  </si>
  <si>
    <t>50000.000090/2018-44</t>
  </si>
  <si>
    <t xml:space="preserve"> TCI BPO - TECNOLOGIA, CONHECIMENTO E INFORMAÇÃO S.A?</t>
  </si>
  <si>
    <t>50000.053741/2017-18</t>
  </si>
  <si>
    <t>778 e 779</t>
  </si>
  <si>
    <t>AGROSERVICE EMPREITEIRA AGRICOLA LTDA</t>
  </si>
  <si>
    <t>50000.052941/2017-53</t>
  </si>
  <si>
    <t>RP1 BRASILIA COMUNICAÇÕES LTDA</t>
  </si>
  <si>
    <t xml:space="preserve"> 50000.053377/2017-96</t>
  </si>
  <si>
    <t>OI S.A.</t>
  </si>
  <si>
    <t>50000.053785/2017-48</t>
  </si>
  <si>
    <t>Over Elevadores Ltda</t>
  </si>
  <si>
    <t>50000.054048/2017-62</t>
  </si>
  <si>
    <t xml:space="preserve"> Brilhante Administração e Serviços Eireli - EPP</t>
  </si>
  <si>
    <t>50000.053400/2017-42</t>
  </si>
  <si>
    <t>SIMPRESS COMÉRCIO LOCAÇÃO E SERVIÇOS LTDA.</t>
  </si>
  <si>
    <t>50000.054054/2017-10</t>
  </si>
  <si>
    <t>6164 e 6165</t>
  </si>
  <si>
    <t>Rocha Bressan Engenharia Indústria e Comércio</t>
  </si>
  <si>
    <t>50000.053664/2017-04</t>
  </si>
  <si>
    <t>4055 e 4.082</t>
  </si>
  <si>
    <t>INTERAÇÃO TECNOLOGIA DA INFORMAÇÃO LTDA.</t>
  </si>
  <si>
    <t xml:space="preserve"> 50000.043816/2017-52</t>
  </si>
  <si>
    <t>668 e 669</t>
  </si>
  <si>
    <t>ASBIBOP - SERVIÇO DE BOMBEIRO BRIGADISTA PARTICULAR CIVIL LTDA.</t>
  </si>
  <si>
    <t>50000.050025/2017-89</t>
  </si>
  <si>
    <t>RB Gráfica Digital Eireli - EPP,</t>
  </si>
  <si>
    <t>50000.051152/2017-03</t>
  </si>
  <si>
    <t>Armazém Digital Comunicação e Informação LTDA - EPP</t>
  </si>
  <si>
    <t>50000.000467/2018-65</t>
  </si>
  <si>
    <t>Fast Security Tecnologia da informação Ltda.</t>
  </si>
  <si>
    <t>50000.042622/2017-30</t>
  </si>
  <si>
    <t>LIFE TECNOLOGIA E CONSULTORIA LTDA</t>
  </si>
  <si>
    <t>50000.000248/2018-86</t>
  </si>
  <si>
    <t>3.390 e 3.391</t>
  </si>
  <si>
    <t>TCI BPO - TECNOLOGIA, CONHECIMENTO E INFORMAÇÃO S.A</t>
  </si>
  <si>
    <t>50000.000240/2018-10</t>
  </si>
  <si>
    <t xml:space="preserve">789, 791, 792 e 794 </t>
  </si>
  <si>
    <t>REAL JG SERVIÇOS GERAIS EIRELI</t>
  </si>
  <si>
    <t>50000.000042/2018-56</t>
  </si>
  <si>
    <t>CEB DISTRIBUIÇÃO S/A.</t>
  </si>
  <si>
    <t>50000.000381/2018-32</t>
  </si>
  <si>
    <t>8430 e 8435</t>
  </si>
  <si>
    <t>FSB COMUNICAÇÃO E PLANEJAMENTO ESTRATÉGICO LTDA</t>
  </si>
  <si>
    <t>50000.000438/2018-01</t>
  </si>
  <si>
    <t>67 a 75</t>
  </si>
  <si>
    <t>PREMIER SEGURANÇA ELETRONICA LT</t>
  </si>
  <si>
    <t>50000.000501/2018-00</t>
  </si>
  <si>
    <t>2018/8</t>
  </si>
  <si>
    <t>50000.000315/2018-62</t>
  </si>
  <si>
    <t>EMPREZA GESTÃO DE PESSOAS E SERVIÇOS LTDA</t>
  </si>
  <si>
    <t>50000.001774/2018-63</t>
  </si>
  <si>
    <t>CEB DISTRIBUIÇÃO S.A.</t>
  </si>
  <si>
    <t>50000.000457/2018-20</t>
  </si>
  <si>
    <t>26687, 26689, 26690, 26692, 26693, 26696, 26698, 26703, 26716 e 26718</t>
  </si>
  <si>
    <t>EMPRENSA BRASILEIRA DE CORREIOS E TELÉGRAFOS - ECT</t>
  </si>
  <si>
    <t>50000.001008/2018-07</t>
  </si>
  <si>
    <t>Brilhante Administração e Serviços Eireli - EPP</t>
  </si>
  <si>
    <t>50000.000375/2018-85</t>
  </si>
  <si>
    <t>TCI BPO - TECNOLOGIA, CONHECIMENTO E INFORMAÇÃO S.A.</t>
  </si>
  <si>
    <t>50000.000365/2018-40</t>
  </si>
  <si>
    <t>50000.000459/2018-19</t>
  </si>
  <si>
    <t>000031491, 000031496, 000031493, 000031495, 000031494</t>
  </si>
  <si>
    <t>MULTI SOLUÇÕES EM INFORMÁTICA LTDA.</t>
  </si>
  <si>
    <t>50000.000486/2018-91</t>
  </si>
  <si>
    <t xml:space="preserve"> 50000.002194/2018-93</t>
  </si>
  <si>
    <t>Férias</t>
  </si>
  <si>
    <t xml:space="preserve"> CLARO S.A.</t>
  </si>
  <si>
    <t>50000.001137/2018-97</t>
  </si>
  <si>
    <t>AGROSERVICE EMPREITEIRA AGRÍCOLA LTDA</t>
  </si>
  <si>
    <t>50000.000263/2018-24</t>
  </si>
  <si>
    <t>Inova Comunicações e Sistemas LTDA</t>
  </si>
  <si>
    <t>50000.053908/2017-41</t>
  </si>
  <si>
    <t>156 e 157</t>
  </si>
  <si>
    <t>Conforto Ambiental Tecnologia em Despoluição Ambiental LTDA</t>
  </si>
  <si>
    <t>50000.000564/2018-58</t>
  </si>
  <si>
    <r>
      <t> </t>
    </r>
    <r>
      <rPr>
        <sz val="12"/>
        <color theme="1"/>
        <rFont val="Calibri"/>
        <family val="2"/>
        <scheme val="minor"/>
      </rPr>
      <t>JME Serviços Integrados e Equipamentos Ltda.</t>
    </r>
  </si>
  <si>
    <t>50000.001289/2018-90</t>
  </si>
  <si>
    <t xml:space="preserve"> UNIQUE RENT A CAR LOCADORA DE VEÍCULOS LTDA.</t>
  </si>
  <si>
    <t>50000.000237/2018-04</t>
  </si>
  <si>
    <t>1.071 e 1.072</t>
  </si>
  <si>
    <t xml:space="preserve"> UNITECH-RIO COMERCIO E SERVIÇOS LTDA</t>
  </si>
  <si>
    <t>50000.000507/2018-79</t>
  </si>
  <si>
    <t>REFER - Fundação Rede Ferroviária de Seguridade Social</t>
  </si>
  <si>
    <t>50000.000579/2018-16</t>
  </si>
  <si>
    <t>CRT/002, 007, 008-2017/GEINV</t>
  </si>
  <si>
    <t>TEMPER ENGENHARIA E COMÉRCIO LTDA</t>
  </si>
  <si>
    <t>50000.000468/2018-18</t>
  </si>
  <si>
    <t>50000.000473/2018-12</t>
  </si>
  <si>
    <t>VIVO</t>
  </si>
  <si>
    <t>50000.052876/2017-66</t>
  </si>
  <si>
    <t xml:space="preserve"> 0531048946-0</t>
  </si>
  <si>
    <t>COMPANHIA DE SANEAMENTO AMBIENTAL DO DISTRITO FEDERAL - CAESB</t>
  </si>
  <si>
    <t xml:space="preserve"> 50000.001467/2018-82</t>
  </si>
  <si>
    <t>CLARO S.A.</t>
  </si>
  <si>
    <t>50000.001368/2018-09</t>
  </si>
  <si>
    <t>00001155/012018</t>
  </si>
  <si>
    <t xml:space="preserve"> Caixa de Previdência dos Funcionários do Banco do Brasil - PREVI </t>
  </si>
  <si>
    <t>50000.001540/2018-16</t>
  </si>
  <si>
    <t>1022808X</t>
  </si>
  <si>
    <t>Empreza Vale transportes e Vale refeição</t>
  </si>
  <si>
    <t>50000.002195/2018-38</t>
  </si>
  <si>
    <t>VR e V transportes</t>
  </si>
  <si>
    <t>EMBRATEL (CLARO)</t>
  </si>
  <si>
    <t>50000.001951/2018-10</t>
  </si>
  <si>
    <t>18/01/5000610-0</t>
  </si>
  <si>
    <t>COMPANHIA ESTADUAL DE ÁGUA E ESGOTO - CEDAE</t>
  </si>
  <si>
    <t>50000.002108/2018-42</t>
  </si>
  <si>
    <t>493256410218</t>
  </si>
  <si>
    <t>LINK BAGG COMUNICAÇÃO E PROPAGANDA LTDA</t>
  </si>
  <si>
    <t>50000.000782/2018-92</t>
  </si>
  <si>
    <t>50000.000783/2018-37</t>
  </si>
  <si>
    <t>50000.001860/2018-76</t>
  </si>
  <si>
    <t>50000.001868/2018-32</t>
  </si>
  <si>
    <t>50000.001140/2018-19</t>
  </si>
  <si>
    <t>50000.001490/2018-77</t>
  </si>
  <si>
    <t>50000.001888/2018-11</t>
  </si>
  <si>
    <t>50000.001331/2018-72</t>
  </si>
  <si>
    <t>50000.001882/2018-36</t>
  </si>
  <si>
    <t>50000.001501/2018-19</t>
  </si>
  <si>
    <t xml:space="preserve"> 17/01/2018</t>
  </si>
  <si>
    <t>UNIVERSO DA SEGURANÇA COMÉRCIO E SERVIÇOS EIRELI</t>
  </si>
  <si>
    <t>50000.000127/2018-34</t>
  </si>
  <si>
    <t>GRÁFICA E EDITORA AL EIRELLI ME</t>
  </si>
  <si>
    <t>50000.000094/2018-22</t>
  </si>
  <si>
    <t>FINO SABOR IND. E COMÉRCIO LTDA - EPP</t>
  </si>
  <si>
    <t>50000.000086/2018-86</t>
  </si>
  <si>
    <t>AR 19/2017-MT</t>
  </si>
  <si>
    <t>GOLDSERV COMERCIAL EIRELLI - ME</t>
  </si>
  <si>
    <t>50000.000762/2018-11</t>
  </si>
  <si>
    <t xml:space="preserve"> CEB DISTRIBUIÇÃO S.A</t>
  </si>
  <si>
    <t>50000.002244/2018-32</t>
  </si>
  <si>
    <t xml:space="preserve"> 19/01/2018</t>
  </si>
  <si>
    <t xml:space="preserve"> LINK BAGG COMUNICAÇÃO E PROPAGANDA LTDA</t>
  </si>
  <si>
    <t>50000.001369/2018-45</t>
  </si>
  <si>
    <t>Fundação de Previdência Complementar - PREVINORTE.</t>
  </si>
  <si>
    <t xml:space="preserve"> 50000.000111/2018-21</t>
  </si>
  <si>
    <t>028 e 029/2017.</t>
  </si>
  <si>
    <t>EMPRESA BRASIL DE COMUNICAÇÃO - EBC</t>
  </si>
  <si>
    <t xml:space="preserve"> 50000.002005/2018-82</t>
  </si>
  <si>
    <t xml:space="preserve"> SERPRO REGIONAL BRASÍLIA</t>
  </si>
  <si>
    <t>50000.051984/2017-11</t>
  </si>
  <si>
    <t>CTIS - Tecnologia S/A</t>
  </si>
  <si>
    <t xml:space="preserve"> 50000.051762/2017-07</t>
  </si>
  <si>
    <t>CTIS - TECNOLOGIA S/A</t>
  </si>
  <si>
    <t>50000.001241/2018-81</t>
  </si>
  <si>
    <t xml:space="preserve"> ASBIBOP - SERVIÇO DE BOMBEIRO BRIGADISTA PARTICULAR CIVIL LTDA</t>
  </si>
  <si>
    <t xml:space="preserve"> 50000.000228/2018-13</t>
  </si>
  <si>
    <t xml:space="preserve"> ACECO TI S/A</t>
  </si>
  <si>
    <t>50000.052959/2017-55</t>
  </si>
  <si>
    <t>50000.000994/2018-70</t>
  </si>
  <si>
    <t>50000.000786/2018-71</t>
  </si>
  <si>
    <t xml:space="preserve"> 50000.000779/2018-79</t>
  </si>
  <si>
    <t>50000.002007/2018-71</t>
  </si>
  <si>
    <t>50000.002124/2018-35</t>
  </si>
  <si>
    <t>Snake Empresa de Segurança LTDA</t>
  </si>
  <si>
    <t>50000.000772/2018-57</t>
  </si>
  <si>
    <t>Planilha de pagamento -  jan de 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</si>
</sst>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0" xfId="0" applyFont="1"/>
    <xf numFmtId="14" fontId="0" fillId="0" borderId="0" xfId="0" applyNumberFormat="1" applyFont="1"/>
    <xf numFmtId="20" fontId="0" fillId="0" borderId="0" xfId="0" applyNumberFormat="1" applyFont="1"/>
    <xf numFmtId="14" fontId="0" fillId="0" borderId="0" xfId="0" applyNumberFormat="1"/>
    <xf numFmtId="20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horizontal="right"/>
    </xf>
    <xf numFmtId="0" fontId="3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right"/>
    </xf>
    <xf numFmtId="0" fontId="0" fillId="3" borderId="0" xfId="0" applyFill="1"/>
    <xf numFmtId="0" fontId="3" fillId="0" borderId="0" xfId="0" applyFont="1" applyAlignment="1">
      <alignment horizontal="right"/>
    </xf>
    <xf numFmtId="14" fontId="0" fillId="0" borderId="0" xfId="0" applyNumberFormat="1" applyFill="1"/>
    <xf numFmtId="0" fontId="4" fillId="0" borderId="0" xfId="0" applyFont="1"/>
    <xf numFmtId="0" fontId="0" fillId="0" borderId="0" xfId="0" quotePrefix="1" applyAlignment="1">
      <alignment horizontal="right"/>
    </xf>
    <xf numFmtId="0" fontId="0" fillId="0" borderId="0" xfId="0" quotePrefix="1" applyFont="1" applyAlignment="1">
      <alignment horizontal="right"/>
    </xf>
    <xf numFmtId="14" fontId="0" fillId="2" borderId="0" xfId="0" applyNumberFormat="1" applyFill="1"/>
    <xf numFmtId="20" fontId="0" fillId="2" borderId="0" xfId="0" applyNumberFormat="1" applyFill="1"/>
    <xf numFmtId="4" fontId="0" fillId="2" borderId="0" xfId="0" applyNumberFormat="1" applyFill="1"/>
    <xf numFmtId="0" fontId="0" fillId="0" borderId="0" xfId="0" applyFill="1"/>
    <xf numFmtId="20" fontId="0" fillId="0" borderId="0" xfId="0" applyNumberFormat="1" applyFill="1"/>
    <xf numFmtId="0" fontId="0" fillId="0" borderId="0" xfId="0" quotePrefix="1" applyFont="1" applyFill="1" applyAlignment="1">
      <alignment horizontal="right"/>
    </xf>
    <xf numFmtId="4" fontId="0" fillId="0" borderId="0" xfId="0" applyNumberFormat="1" applyFill="1"/>
    <xf numFmtId="2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K23" sqref="K23"/>
    </sheetView>
  </sheetViews>
  <sheetFormatPr defaultRowHeight="15"/>
  <cols>
    <col min="1" max="1" width="19.5703125" customWidth="1"/>
    <col min="2" max="2" width="20" customWidth="1"/>
    <col min="3" max="3" width="13.7109375" customWidth="1"/>
    <col min="5" max="5" width="14.7109375" customWidth="1"/>
    <col min="6" max="6" width="13" customWidth="1"/>
    <col min="8" max="8" width="12.140625" customWidth="1"/>
    <col min="9" max="9" width="11.85546875" customWidth="1"/>
    <col min="11" max="11" width="10.85546875" customWidth="1"/>
  </cols>
  <sheetData>
    <row r="1" spans="1:10">
      <c r="A1" t="s">
        <v>174</v>
      </c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/>
    </row>
    <row r="4" spans="1:10">
      <c r="A4" t="s">
        <v>9</v>
      </c>
      <c r="B4" s="3" t="s">
        <v>10</v>
      </c>
      <c r="C4" s="4">
        <v>43108</v>
      </c>
      <c r="D4" s="5">
        <v>0.67222222222222217</v>
      </c>
      <c r="E4" s="5"/>
      <c r="F4" s="3"/>
      <c r="G4" s="3"/>
      <c r="H4">
        <v>693.25</v>
      </c>
      <c r="I4" s="6">
        <v>43109</v>
      </c>
    </row>
    <row r="5" spans="1:10">
      <c r="A5" t="s">
        <v>11</v>
      </c>
      <c r="B5" t="s">
        <v>12</v>
      </c>
      <c r="C5" s="6">
        <v>43109</v>
      </c>
      <c r="D5" s="7">
        <v>0.3972222222222222</v>
      </c>
      <c r="H5">
        <v>740.2</v>
      </c>
      <c r="I5" s="6">
        <v>43109</v>
      </c>
    </row>
    <row r="6" spans="1:10">
      <c r="A6" t="s">
        <v>13</v>
      </c>
      <c r="B6" t="s">
        <v>14</v>
      </c>
      <c r="C6" s="6">
        <v>43110</v>
      </c>
      <c r="D6" s="7">
        <v>0.58819444444444446</v>
      </c>
      <c r="E6">
        <v>195485</v>
      </c>
      <c r="F6" s="6">
        <v>43109</v>
      </c>
      <c r="G6" s="6"/>
      <c r="H6" s="8">
        <v>1206.3699999999999</v>
      </c>
      <c r="I6" s="6">
        <v>43110</v>
      </c>
    </row>
    <row r="7" spans="1:10">
      <c r="A7" t="s">
        <v>15</v>
      </c>
      <c r="B7" t="s">
        <v>16</v>
      </c>
      <c r="C7" s="6">
        <v>43108</v>
      </c>
      <c r="D7" s="7">
        <v>0.70208333333333339</v>
      </c>
      <c r="E7">
        <v>86527</v>
      </c>
      <c r="F7" t="s">
        <v>17</v>
      </c>
      <c r="H7" s="8">
        <v>584564.99</v>
      </c>
      <c r="I7" s="6">
        <v>43111</v>
      </c>
    </row>
    <row r="8" spans="1:10">
      <c r="A8" t="s">
        <v>15</v>
      </c>
      <c r="B8" t="s">
        <v>18</v>
      </c>
      <c r="C8" s="6">
        <v>43108</v>
      </c>
      <c r="D8" s="7">
        <v>0.71388888888888891</v>
      </c>
      <c r="E8">
        <v>86528</v>
      </c>
      <c r="F8" t="s">
        <v>17</v>
      </c>
      <c r="H8" s="8">
        <v>981356.27</v>
      </c>
      <c r="I8" s="6">
        <v>43111</v>
      </c>
    </row>
    <row r="9" spans="1:10">
      <c r="A9" t="s">
        <v>19</v>
      </c>
      <c r="B9" t="s">
        <v>20</v>
      </c>
      <c r="C9" s="6">
        <v>43109</v>
      </c>
      <c r="D9" s="7">
        <v>0.58819444444444446</v>
      </c>
      <c r="E9" s="9" t="s">
        <v>21</v>
      </c>
      <c r="F9" s="6">
        <v>43102</v>
      </c>
      <c r="G9" s="6"/>
      <c r="H9">
        <f>237600+255360</f>
        <v>492960</v>
      </c>
      <c r="I9" s="6">
        <v>43111</v>
      </c>
    </row>
    <row r="10" spans="1:10">
      <c r="A10" t="s">
        <v>22</v>
      </c>
      <c r="B10" t="s">
        <v>23</v>
      </c>
      <c r="C10" s="6">
        <v>43110</v>
      </c>
      <c r="D10" s="7">
        <v>0.48333333333333334</v>
      </c>
      <c r="E10" s="10">
        <v>4901</v>
      </c>
      <c r="F10" s="6">
        <v>43102</v>
      </c>
      <c r="G10" s="6"/>
      <c r="H10" s="8">
        <v>53078.32</v>
      </c>
      <c r="I10" s="6">
        <v>43111</v>
      </c>
    </row>
    <row r="11" spans="1:10">
      <c r="A11" t="s">
        <v>24</v>
      </c>
      <c r="B11" t="s">
        <v>25</v>
      </c>
      <c r="C11" s="6">
        <v>43108</v>
      </c>
      <c r="D11" s="7">
        <v>0.67222222222222217</v>
      </c>
      <c r="E11" s="7"/>
      <c r="F11" s="6">
        <v>43098</v>
      </c>
      <c r="G11" s="6"/>
      <c r="H11" s="8">
        <v>2725.15</v>
      </c>
      <c r="I11" s="6">
        <v>43112</v>
      </c>
    </row>
    <row r="12" spans="1:10">
      <c r="A12" t="s">
        <v>26</v>
      </c>
      <c r="B12" t="s">
        <v>27</v>
      </c>
      <c r="C12" s="6">
        <v>43109</v>
      </c>
      <c r="D12" s="7">
        <v>0.49722222222222223</v>
      </c>
      <c r="E12" s="11">
        <v>1801000185419</v>
      </c>
      <c r="F12" s="6">
        <v>43102</v>
      </c>
      <c r="G12" s="6"/>
      <c r="H12" s="8">
        <v>2032.32</v>
      </c>
      <c r="I12" s="6">
        <v>43112</v>
      </c>
    </row>
    <row r="13" spans="1:10">
      <c r="A13" t="s">
        <v>28</v>
      </c>
      <c r="B13" t="s">
        <v>29</v>
      </c>
      <c r="C13" s="6">
        <v>43109</v>
      </c>
      <c r="D13" s="7">
        <v>0.58819444444444446</v>
      </c>
      <c r="E13">
        <v>8392</v>
      </c>
      <c r="F13" s="6">
        <v>43103</v>
      </c>
      <c r="G13" s="6"/>
      <c r="H13" s="8">
        <v>2804.12</v>
      </c>
      <c r="I13" s="6">
        <v>43112</v>
      </c>
    </row>
    <row r="14" spans="1:10">
      <c r="A14" t="s">
        <v>30</v>
      </c>
      <c r="B14" t="s">
        <v>31</v>
      </c>
      <c r="C14" s="6">
        <v>43109</v>
      </c>
      <c r="D14" s="7">
        <v>0.58819444444444446</v>
      </c>
      <c r="E14">
        <v>3457</v>
      </c>
      <c r="F14" s="6">
        <v>43103</v>
      </c>
      <c r="G14" s="6"/>
      <c r="H14" s="8">
        <v>367706.08</v>
      </c>
      <c r="I14" s="6">
        <v>43112</v>
      </c>
    </row>
    <row r="15" spans="1:10">
      <c r="A15" t="s">
        <v>32</v>
      </c>
      <c r="B15" t="s">
        <v>33</v>
      </c>
      <c r="C15" s="6">
        <v>43109</v>
      </c>
      <c r="D15" s="7">
        <v>0.58819444444444446</v>
      </c>
      <c r="E15" s="9" t="s">
        <v>34</v>
      </c>
      <c r="F15" s="6">
        <v>43103</v>
      </c>
      <c r="G15" s="6"/>
      <c r="H15">
        <f>1343.94+7190.97</f>
        <v>8534.91</v>
      </c>
      <c r="I15" s="6">
        <v>43112</v>
      </c>
    </row>
    <row r="16" spans="1:10">
      <c r="A16" t="s">
        <v>35</v>
      </c>
      <c r="B16" t="s">
        <v>36</v>
      </c>
      <c r="C16" s="6">
        <v>43109</v>
      </c>
      <c r="D16" s="7">
        <v>0.58819444444444446</v>
      </c>
      <c r="E16" s="12" t="s">
        <v>37</v>
      </c>
      <c r="F16" s="6">
        <v>43102</v>
      </c>
      <c r="G16" s="6"/>
      <c r="H16">
        <f>90252.29+3513.41</f>
        <v>93765.7</v>
      </c>
      <c r="I16" s="6">
        <v>43112</v>
      </c>
    </row>
    <row r="17" spans="1:12">
      <c r="A17" t="s">
        <v>38</v>
      </c>
      <c r="B17" t="s">
        <v>39</v>
      </c>
      <c r="C17" s="6">
        <v>43109</v>
      </c>
      <c r="D17" s="7">
        <v>0.58819444444444446</v>
      </c>
      <c r="E17" s="9" t="s">
        <v>40</v>
      </c>
      <c r="F17" s="6">
        <v>43091</v>
      </c>
      <c r="G17" s="6"/>
      <c r="H17">
        <f>80889.35+235783.82</f>
        <v>316673.17000000004</v>
      </c>
      <c r="I17" s="6">
        <v>43112</v>
      </c>
    </row>
    <row r="18" spans="1:12" ht="15.75">
      <c r="A18" t="s">
        <v>41</v>
      </c>
      <c r="B18" t="s">
        <v>42</v>
      </c>
      <c r="C18" s="6">
        <v>43109</v>
      </c>
      <c r="D18" s="7">
        <v>0.62569444444444444</v>
      </c>
      <c r="E18" s="13">
        <v>489</v>
      </c>
      <c r="F18" s="6">
        <v>43103</v>
      </c>
      <c r="G18" s="6"/>
      <c r="H18" s="14">
        <v>118750.09</v>
      </c>
      <c r="I18" s="6">
        <v>43112</v>
      </c>
    </row>
    <row r="19" spans="1:12">
      <c r="A19" t="s">
        <v>43</v>
      </c>
      <c r="B19" t="s">
        <v>44</v>
      </c>
      <c r="C19" s="6">
        <v>43110</v>
      </c>
      <c r="D19" s="7">
        <v>0.4694444444444445</v>
      </c>
      <c r="E19">
        <v>3644</v>
      </c>
      <c r="F19" s="6">
        <v>43083</v>
      </c>
      <c r="G19" s="6"/>
      <c r="H19" s="8">
        <v>4350</v>
      </c>
      <c r="I19" s="6">
        <v>43112</v>
      </c>
    </row>
    <row r="20" spans="1:12">
      <c r="A20" t="s">
        <v>45</v>
      </c>
      <c r="B20" t="s">
        <v>46</v>
      </c>
      <c r="C20" s="6">
        <v>43112</v>
      </c>
      <c r="D20" s="7">
        <v>0.45694444444444443</v>
      </c>
      <c r="E20">
        <v>719</v>
      </c>
      <c r="F20" s="6">
        <v>43108</v>
      </c>
      <c r="G20" s="6"/>
      <c r="H20" s="8">
        <v>3125</v>
      </c>
      <c r="I20" s="6">
        <v>43112</v>
      </c>
    </row>
    <row r="21" spans="1:12">
      <c r="A21" t="s">
        <v>47</v>
      </c>
      <c r="B21" t="s">
        <v>48</v>
      </c>
      <c r="C21" s="6">
        <v>43109</v>
      </c>
      <c r="D21" s="7">
        <v>0.58819444444444446</v>
      </c>
      <c r="E21" s="10">
        <v>1975</v>
      </c>
      <c r="F21" s="6">
        <v>43096</v>
      </c>
      <c r="G21" s="6"/>
      <c r="H21" s="8">
        <v>87293.24</v>
      </c>
      <c r="I21" s="6">
        <v>43115</v>
      </c>
    </row>
    <row r="22" spans="1:12" ht="15.75">
      <c r="A22" s="13" t="s">
        <v>49</v>
      </c>
      <c r="B22" t="s">
        <v>50</v>
      </c>
      <c r="C22" s="6">
        <v>43112</v>
      </c>
      <c r="D22" s="7">
        <v>0.64583333333333337</v>
      </c>
      <c r="E22" s="15" t="s">
        <v>51</v>
      </c>
      <c r="F22" s="6">
        <v>43109</v>
      </c>
      <c r="G22" s="6"/>
      <c r="H22" s="8">
        <v>494626.93</v>
      </c>
      <c r="I22" s="6">
        <v>43115</v>
      </c>
    </row>
    <row r="23" spans="1:12">
      <c r="A23" t="s">
        <v>52</v>
      </c>
      <c r="B23" t="s">
        <v>53</v>
      </c>
      <c r="C23" s="6">
        <v>43115</v>
      </c>
      <c r="D23" s="7">
        <v>0.68402777777777779</v>
      </c>
      <c r="E23" t="s">
        <v>54</v>
      </c>
      <c r="F23" s="6">
        <v>43109</v>
      </c>
      <c r="G23" s="6"/>
      <c r="H23" s="8">
        <f>13998.82 +140800+31680+131851.18</f>
        <v>318330</v>
      </c>
      <c r="I23" s="6">
        <v>43116</v>
      </c>
      <c r="K23" s="6">
        <v>43122</v>
      </c>
      <c r="L23" s="7">
        <v>0.34861111111111115</v>
      </c>
    </row>
    <row r="24" spans="1:12">
      <c r="A24" t="s">
        <v>55</v>
      </c>
      <c r="B24" t="s">
        <v>56</v>
      </c>
      <c r="C24" s="6">
        <v>43116</v>
      </c>
      <c r="D24" s="7">
        <v>0.33194444444444443</v>
      </c>
      <c r="E24" s="16">
        <v>3856</v>
      </c>
      <c r="F24" s="6">
        <v>43109</v>
      </c>
      <c r="G24" s="6"/>
      <c r="H24" s="8">
        <v>7312.11</v>
      </c>
      <c r="I24" s="6">
        <v>43116</v>
      </c>
      <c r="K24" s="6">
        <v>43124</v>
      </c>
      <c r="L24" s="7">
        <v>0.59375</v>
      </c>
    </row>
    <row r="25" spans="1:12">
      <c r="A25" t="s">
        <v>57</v>
      </c>
      <c r="B25" t="s">
        <v>58</v>
      </c>
      <c r="C25" s="6">
        <v>43116</v>
      </c>
      <c r="D25" s="7">
        <v>0.33194444444444443</v>
      </c>
      <c r="E25" s="9" t="s">
        <v>59</v>
      </c>
      <c r="F25" s="6">
        <v>43111</v>
      </c>
      <c r="G25" s="6"/>
      <c r="H25">
        <f>1395.56+857.95</f>
        <v>2253.5100000000002</v>
      </c>
      <c r="I25" s="6">
        <v>43116</v>
      </c>
      <c r="K25" s="6">
        <v>43122</v>
      </c>
      <c r="L25" s="7">
        <v>0.34861111111111115</v>
      </c>
    </row>
    <row r="26" spans="1:12">
      <c r="A26" t="s">
        <v>60</v>
      </c>
      <c r="B26" t="s">
        <v>61</v>
      </c>
      <c r="C26" s="6">
        <v>43116</v>
      </c>
      <c r="D26" s="7">
        <v>0.73402777777777783</v>
      </c>
      <c r="E26" s="9" t="s">
        <v>62</v>
      </c>
      <c r="F26" s="6">
        <v>43110</v>
      </c>
      <c r="G26" s="6"/>
      <c r="H26" s="8">
        <v>12579.86</v>
      </c>
      <c r="I26" s="6">
        <v>43117</v>
      </c>
    </row>
    <row r="27" spans="1:12">
      <c r="A27" t="s">
        <v>63</v>
      </c>
      <c r="B27" t="s">
        <v>64</v>
      </c>
      <c r="C27" s="6">
        <v>43116</v>
      </c>
      <c r="D27" s="7">
        <v>0.35902777777777778</v>
      </c>
      <c r="E27" s="9" t="s">
        <v>65</v>
      </c>
      <c r="F27" s="6">
        <v>43109</v>
      </c>
      <c r="G27" s="6"/>
      <c r="H27">
        <v>472.66</v>
      </c>
      <c r="I27" s="6">
        <v>43117</v>
      </c>
    </row>
    <row r="28" spans="1:12">
      <c r="A28" t="s">
        <v>55</v>
      </c>
      <c r="B28" t="s">
        <v>66</v>
      </c>
      <c r="C28" s="6">
        <v>43116</v>
      </c>
      <c r="D28" s="7">
        <v>0.73125000000000007</v>
      </c>
      <c r="E28">
        <v>3921</v>
      </c>
      <c r="F28" s="6">
        <v>43109</v>
      </c>
      <c r="G28" s="6"/>
      <c r="H28" s="8">
        <v>121953.86</v>
      </c>
      <c r="I28" s="6">
        <v>43117</v>
      </c>
    </row>
    <row r="29" spans="1:12">
      <c r="A29" t="s">
        <v>67</v>
      </c>
      <c r="B29" t="s">
        <v>68</v>
      </c>
      <c r="C29" s="6">
        <v>43117</v>
      </c>
      <c r="D29" s="7">
        <v>0.35833333333333334</v>
      </c>
      <c r="F29" s="6">
        <v>43116</v>
      </c>
      <c r="G29" s="6"/>
      <c r="H29" s="8">
        <v>625574.54</v>
      </c>
      <c r="I29" s="6">
        <v>43117</v>
      </c>
    </row>
    <row r="30" spans="1:12">
      <c r="A30" t="s">
        <v>69</v>
      </c>
      <c r="B30" t="s">
        <v>70</v>
      </c>
      <c r="C30" s="6">
        <v>43116</v>
      </c>
      <c r="D30" s="7">
        <v>0.70277777777777783</v>
      </c>
      <c r="E30" t="s">
        <v>71</v>
      </c>
      <c r="F30" s="6">
        <v>43111</v>
      </c>
      <c r="G30" s="6"/>
      <c r="H30">
        <f>292.28+1944.71+1968.91+1230.3+4751.6+292.98+369.54+2394.66</f>
        <v>13244.98</v>
      </c>
      <c r="I30" s="6">
        <v>43118</v>
      </c>
    </row>
    <row r="31" spans="1:12">
      <c r="A31" t="s">
        <v>72</v>
      </c>
      <c r="B31" t="s">
        <v>73</v>
      </c>
      <c r="C31" s="6">
        <v>43117</v>
      </c>
      <c r="D31" s="7">
        <v>0.4201388888888889</v>
      </c>
      <c r="E31">
        <v>173003</v>
      </c>
      <c r="F31" s="6">
        <v>43111</v>
      </c>
      <c r="G31" s="6"/>
      <c r="H31" s="8">
        <v>91398.89</v>
      </c>
      <c r="I31" s="6">
        <v>43118</v>
      </c>
    </row>
    <row r="32" spans="1:12">
      <c r="A32" t="s">
        <v>74</v>
      </c>
      <c r="B32" t="s">
        <v>75</v>
      </c>
      <c r="C32" s="6">
        <v>43117</v>
      </c>
      <c r="D32" s="7">
        <v>0.57708333333333328</v>
      </c>
      <c r="E32">
        <v>3488</v>
      </c>
      <c r="F32" s="6">
        <v>43112</v>
      </c>
      <c r="G32" s="6"/>
      <c r="H32" s="8">
        <v>116806.43</v>
      </c>
      <c r="I32" s="6">
        <v>43118</v>
      </c>
    </row>
    <row r="33" spans="1:9">
      <c r="A33" t="s">
        <v>76</v>
      </c>
      <c r="B33" t="s">
        <v>77</v>
      </c>
      <c r="C33" s="6">
        <v>43117</v>
      </c>
      <c r="D33" s="7">
        <v>0.70486111111111116</v>
      </c>
      <c r="E33">
        <v>800</v>
      </c>
      <c r="F33" s="6">
        <v>43110</v>
      </c>
      <c r="G33" s="6"/>
      <c r="H33" s="8">
        <v>2411.2800000000002</v>
      </c>
      <c r="I33" s="6">
        <v>43118</v>
      </c>
    </row>
    <row r="34" spans="1:9">
      <c r="A34" t="s">
        <v>69</v>
      </c>
      <c r="B34" t="s">
        <v>78</v>
      </c>
      <c r="C34" s="6">
        <v>43118</v>
      </c>
      <c r="D34" s="7">
        <v>0.62777777777777777</v>
      </c>
      <c r="E34" t="s">
        <v>79</v>
      </c>
      <c r="F34" s="6">
        <v>43112</v>
      </c>
      <c r="G34" s="6"/>
      <c r="H34">
        <f>616.83+8506.31+3070.95+7359.8+1218.76</f>
        <v>20772.649999999998</v>
      </c>
      <c r="I34" s="6">
        <v>43118</v>
      </c>
    </row>
    <row r="35" spans="1:9">
      <c r="A35" t="s">
        <v>80</v>
      </c>
      <c r="B35" t="s">
        <v>81</v>
      </c>
      <c r="C35" s="6">
        <v>43118</v>
      </c>
      <c r="D35" s="7">
        <v>0.62777777777777777</v>
      </c>
      <c r="E35">
        <v>1053</v>
      </c>
      <c r="F35" s="6">
        <v>43112</v>
      </c>
      <c r="G35" s="6"/>
      <c r="H35" s="8">
        <v>11491.61</v>
      </c>
      <c r="I35" s="6">
        <v>43119</v>
      </c>
    </row>
    <row r="36" spans="1:9">
      <c r="A36" t="s">
        <v>67</v>
      </c>
      <c r="B36" t="s">
        <v>82</v>
      </c>
      <c r="C36" s="6">
        <v>43119</v>
      </c>
      <c r="D36" s="7">
        <v>0.60069444444444442</v>
      </c>
      <c r="E36" t="s">
        <v>83</v>
      </c>
      <c r="F36" s="6">
        <v>43119</v>
      </c>
      <c r="G36" s="6"/>
      <c r="H36" s="8">
        <v>13857.68</v>
      </c>
      <c r="I36" s="6">
        <v>43119</v>
      </c>
    </row>
    <row r="37" spans="1:9">
      <c r="A37" t="s">
        <v>84</v>
      </c>
      <c r="B37" t="s">
        <v>85</v>
      </c>
      <c r="C37" s="6">
        <v>43118</v>
      </c>
      <c r="D37" s="7">
        <v>0.62847222222222221</v>
      </c>
      <c r="E37">
        <v>88</v>
      </c>
      <c r="F37" s="6">
        <v>43112</v>
      </c>
      <c r="G37" s="6"/>
      <c r="H37" s="8">
        <v>6194.3</v>
      </c>
      <c r="I37" s="6">
        <v>43122</v>
      </c>
    </row>
    <row r="38" spans="1:9">
      <c r="A38" t="s">
        <v>86</v>
      </c>
      <c r="B38" t="s">
        <v>87</v>
      </c>
      <c r="C38" s="6">
        <v>43118</v>
      </c>
      <c r="D38" s="7">
        <v>0.69513888888888886</v>
      </c>
      <c r="E38" s="10">
        <v>4937</v>
      </c>
      <c r="F38" s="6">
        <v>43115</v>
      </c>
      <c r="G38" s="6"/>
      <c r="H38" s="8">
        <v>197307.62</v>
      </c>
      <c r="I38" s="6">
        <v>43122</v>
      </c>
    </row>
    <row r="39" spans="1:9" ht="15.75">
      <c r="A39" t="s">
        <v>88</v>
      </c>
      <c r="B39" t="s">
        <v>89</v>
      </c>
      <c r="C39" s="6">
        <v>43122</v>
      </c>
      <c r="D39" s="7">
        <v>0.34861111111111115</v>
      </c>
      <c r="E39" s="17" t="s">
        <v>90</v>
      </c>
      <c r="F39" s="18">
        <v>43115</v>
      </c>
      <c r="G39" s="18"/>
      <c r="H39">
        <f>346687.32+109094.45</f>
        <v>455781.77</v>
      </c>
      <c r="I39" s="6">
        <v>43122</v>
      </c>
    </row>
    <row r="40" spans="1:9">
      <c r="A40" t="s">
        <v>91</v>
      </c>
      <c r="B40" t="s">
        <v>92</v>
      </c>
      <c r="C40" s="6">
        <v>43122</v>
      </c>
      <c r="D40" s="7">
        <v>0.34861111111111115</v>
      </c>
      <c r="E40">
        <v>6151</v>
      </c>
      <c r="F40" s="6">
        <v>43116</v>
      </c>
      <c r="G40" s="6"/>
      <c r="H40" s="8">
        <v>19040</v>
      </c>
      <c r="I40" s="6">
        <v>43122</v>
      </c>
    </row>
    <row r="41" spans="1:9" ht="15.75">
      <c r="A41" s="19" t="s">
        <v>93</v>
      </c>
      <c r="B41" t="s">
        <v>94</v>
      </c>
      <c r="C41" s="6">
        <v>43122</v>
      </c>
      <c r="D41" s="7">
        <v>0.34861111111111115</v>
      </c>
      <c r="E41">
        <v>772</v>
      </c>
      <c r="F41" s="6">
        <v>43116</v>
      </c>
      <c r="G41" s="6"/>
      <c r="H41" s="8">
        <v>12297.26</v>
      </c>
      <c r="I41" s="6">
        <v>43122</v>
      </c>
    </row>
    <row r="42" spans="1:9">
      <c r="A42" t="s">
        <v>95</v>
      </c>
      <c r="B42" t="s">
        <v>96</v>
      </c>
      <c r="C42" s="6">
        <v>43122</v>
      </c>
      <c r="D42" s="7">
        <v>0.34861111111111115</v>
      </c>
      <c r="E42" t="s">
        <v>97</v>
      </c>
      <c r="F42" s="18">
        <v>43115</v>
      </c>
      <c r="G42" s="18"/>
      <c r="H42">
        <f>5809.42+115345.37</f>
        <v>121154.79</v>
      </c>
      <c r="I42" s="6">
        <v>43122</v>
      </c>
    </row>
    <row r="43" spans="1:9">
      <c r="A43" t="s">
        <v>98</v>
      </c>
      <c r="B43" t="s">
        <v>99</v>
      </c>
      <c r="C43" s="6">
        <v>43122</v>
      </c>
      <c r="D43" s="7">
        <v>0.34861111111111115</v>
      </c>
      <c r="E43">
        <v>3995</v>
      </c>
      <c r="F43" s="6">
        <v>43116</v>
      </c>
      <c r="G43" s="6"/>
      <c r="H43" s="8">
        <v>4183</v>
      </c>
      <c r="I43" s="6">
        <v>43122</v>
      </c>
    </row>
    <row r="44" spans="1:9">
      <c r="A44" t="s">
        <v>100</v>
      </c>
      <c r="B44" t="s">
        <v>101</v>
      </c>
      <c r="C44" s="6">
        <v>43122</v>
      </c>
      <c r="D44" s="7">
        <v>0.34861111111111115</v>
      </c>
      <c r="E44" t="s">
        <v>102</v>
      </c>
      <c r="H44">
        <f>4945.71+48811.31</f>
        <v>53757.02</v>
      </c>
      <c r="I44" s="6">
        <v>43122</v>
      </c>
    </row>
    <row r="45" spans="1:9">
      <c r="A45" t="s">
        <v>103</v>
      </c>
      <c r="B45" t="s">
        <v>104</v>
      </c>
      <c r="C45" s="6">
        <v>43122</v>
      </c>
      <c r="D45" s="7">
        <v>0.34861111111111115</v>
      </c>
      <c r="E45" s="10">
        <v>1114</v>
      </c>
      <c r="F45" s="6">
        <v>43116</v>
      </c>
      <c r="G45" s="6"/>
      <c r="H45" s="8">
        <v>1629.74</v>
      </c>
      <c r="I45" s="6">
        <v>43122</v>
      </c>
    </row>
    <row r="46" spans="1:9">
      <c r="A46" t="s">
        <v>103</v>
      </c>
      <c r="B46" t="s">
        <v>105</v>
      </c>
      <c r="C46" s="6">
        <v>43122</v>
      </c>
      <c r="D46" s="7">
        <v>0.34861111111111115</v>
      </c>
      <c r="E46" s="10">
        <v>1112</v>
      </c>
      <c r="F46" s="6">
        <v>43116</v>
      </c>
      <c r="G46" s="6"/>
      <c r="H46">
        <f>41391.79</f>
        <v>41391.79</v>
      </c>
      <c r="I46" s="6">
        <v>43122</v>
      </c>
    </row>
    <row r="47" spans="1:9">
      <c r="A47" t="s">
        <v>106</v>
      </c>
      <c r="B47" t="s">
        <v>107</v>
      </c>
      <c r="C47" s="6">
        <v>43122</v>
      </c>
      <c r="D47" s="7">
        <v>0.47500000000000003</v>
      </c>
      <c r="E47" t="s">
        <v>108</v>
      </c>
      <c r="F47" s="6">
        <v>43097</v>
      </c>
      <c r="G47" s="6"/>
      <c r="H47" s="8">
        <v>5873.32</v>
      </c>
      <c r="I47" s="6">
        <v>43122</v>
      </c>
    </row>
    <row r="48" spans="1:9">
      <c r="A48" t="s">
        <v>109</v>
      </c>
      <c r="B48" t="s">
        <v>110</v>
      </c>
      <c r="C48" s="6">
        <v>43118</v>
      </c>
      <c r="D48" s="7">
        <v>0.69305555555555554</v>
      </c>
      <c r="E48" s="8">
        <v>23234.34</v>
      </c>
      <c r="F48" s="6">
        <v>43118</v>
      </c>
      <c r="G48" s="6"/>
      <c r="H48" s="8">
        <v>23234.34</v>
      </c>
      <c r="I48" s="6">
        <v>43123</v>
      </c>
    </row>
    <row r="49" spans="1:10">
      <c r="A49" t="s">
        <v>111</v>
      </c>
      <c r="B49" t="s">
        <v>112</v>
      </c>
      <c r="C49" s="6">
        <v>43122</v>
      </c>
      <c r="D49" s="7">
        <v>0.34861111111111115</v>
      </c>
      <c r="E49" t="s">
        <v>113</v>
      </c>
      <c r="F49" s="6">
        <v>43117</v>
      </c>
      <c r="G49" s="6"/>
      <c r="H49" s="8">
        <v>1878.12</v>
      </c>
      <c r="I49" s="6">
        <v>43123</v>
      </c>
    </row>
    <row r="50" spans="1:10">
      <c r="A50" t="s">
        <v>114</v>
      </c>
      <c r="B50" t="s">
        <v>115</v>
      </c>
      <c r="C50" s="6">
        <v>43122</v>
      </c>
      <c r="D50" s="7">
        <v>0.34861111111111115</v>
      </c>
      <c r="E50" t="s">
        <v>116</v>
      </c>
      <c r="F50" s="6">
        <v>43118</v>
      </c>
      <c r="G50" s="6"/>
      <c r="H50" s="8">
        <v>173497.82</v>
      </c>
      <c r="I50" s="6">
        <v>43123</v>
      </c>
    </row>
    <row r="51" spans="1:10" ht="15.75">
      <c r="A51" s="13" t="s">
        <v>117</v>
      </c>
      <c r="B51" t="s">
        <v>118</v>
      </c>
      <c r="C51" s="6">
        <v>43122</v>
      </c>
      <c r="D51" s="7">
        <v>0.59722222222222221</v>
      </c>
      <c r="E51" t="s">
        <v>119</v>
      </c>
      <c r="F51" s="6">
        <v>43119</v>
      </c>
      <c r="G51" s="6"/>
      <c r="H51" s="8">
        <v>104306.2</v>
      </c>
      <c r="I51" s="6">
        <v>43123</v>
      </c>
    </row>
    <row r="52" spans="1:10">
      <c r="A52" t="s">
        <v>120</v>
      </c>
      <c r="B52" t="s">
        <v>121</v>
      </c>
      <c r="C52" s="6">
        <v>43125</v>
      </c>
      <c r="D52" s="7">
        <v>0.47361111111111115</v>
      </c>
      <c r="E52" s="20" t="s">
        <v>122</v>
      </c>
      <c r="F52" s="6">
        <v>43118</v>
      </c>
      <c r="G52" s="7">
        <v>0.49722222222222223</v>
      </c>
      <c r="H52" s="8">
        <v>3057.67</v>
      </c>
      <c r="I52" s="6">
        <v>43125</v>
      </c>
    </row>
    <row r="53" spans="1:10">
      <c r="A53" t="s">
        <v>123</v>
      </c>
      <c r="B53" t="s">
        <v>124</v>
      </c>
      <c r="C53" s="6">
        <v>43124</v>
      </c>
      <c r="D53" s="7">
        <v>0.59375</v>
      </c>
      <c r="E53" s="21" t="s">
        <v>125</v>
      </c>
      <c r="F53" s="6">
        <v>43118</v>
      </c>
      <c r="G53" s="6"/>
      <c r="H53" s="8">
        <v>1101.1099999999999</v>
      </c>
      <c r="I53" s="6">
        <v>43126</v>
      </c>
    </row>
    <row r="54" spans="1:10">
      <c r="A54" s="2" t="s">
        <v>126</v>
      </c>
      <c r="B54" s="2" t="s">
        <v>127</v>
      </c>
      <c r="C54" s="22">
        <v>43115</v>
      </c>
      <c r="D54" s="23">
        <v>0.68333333333333324</v>
      </c>
      <c r="E54" s="2">
        <v>13897</v>
      </c>
      <c r="F54" s="22">
        <v>43110</v>
      </c>
      <c r="G54" s="22"/>
      <c r="H54" s="24">
        <v>1890326.15</v>
      </c>
      <c r="I54" s="18">
        <v>43129</v>
      </c>
      <c r="J54" s="2"/>
    </row>
    <row r="55" spans="1:10" ht="15.75">
      <c r="A55" s="13" t="s">
        <v>126</v>
      </c>
      <c r="B55" t="s">
        <v>128</v>
      </c>
      <c r="C55" s="6">
        <v>43122</v>
      </c>
      <c r="D55" s="7">
        <v>0.34861111111111115</v>
      </c>
      <c r="E55" s="10">
        <v>13900</v>
      </c>
      <c r="F55" s="6">
        <v>43117</v>
      </c>
      <c r="G55" s="6"/>
      <c r="H55" s="8">
        <v>291734.55</v>
      </c>
      <c r="I55" s="6">
        <v>43129</v>
      </c>
    </row>
    <row r="56" spans="1:10">
      <c r="A56" t="s">
        <v>126</v>
      </c>
      <c r="B56" t="s">
        <v>129</v>
      </c>
      <c r="C56" s="6">
        <v>43124</v>
      </c>
      <c r="D56" s="7">
        <v>0.59375</v>
      </c>
      <c r="E56">
        <v>13915</v>
      </c>
      <c r="F56" s="6">
        <v>43117</v>
      </c>
      <c r="G56" s="6"/>
      <c r="H56" s="8">
        <v>10321.75</v>
      </c>
      <c r="I56" s="6">
        <v>43129</v>
      </c>
    </row>
    <row r="57" spans="1:10">
      <c r="A57" t="s">
        <v>126</v>
      </c>
      <c r="B57" t="s">
        <v>130</v>
      </c>
      <c r="C57" s="6">
        <v>43124</v>
      </c>
      <c r="D57" s="7">
        <v>0.59375</v>
      </c>
      <c r="E57">
        <v>13914</v>
      </c>
      <c r="F57" s="6">
        <v>43117</v>
      </c>
      <c r="G57" s="6"/>
      <c r="H57" s="8">
        <v>12587.5</v>
      </c>
      <c r="I57" s="6">
        <v>43129</v>
      </c>
    </row>
    <row r="58" spans="1:10">
      <c r="A58" t="s">
        <v>126</v>
      </c>
      <c r="B58" t="s">
        <v>131</v>
      </c>
      <c r="C58" s="6">
        <v>43124</v>
      </c>
      <c r="D58" s="7">
        <v>0.59375</v>
      </c>
      <c r="E58">
        <v>13813</v>
      </c>
      <c r="F58" s="6">
        <v>43117</v>
      </c>
      <c r="G58" s="6"/>
      <c r="H58" s="8">
        <v>97397</v>
      </c>
      <c r="I58" s="6">
        <v>43129</v>
      </c>
    </row>
    <row r="59" spans="1:10">
      <c r="A59" t="s">
        <v>126</v>
      </c>
      <c r="B59" t="s">
        <v>132</v>
      </c>
      <c r="C59" s="6">
        <v>43124</v>
      </c>
      <c r="D59" s="7">
        <v>0.59375</v>
      </c>
      <c r="E59">
        <v>13891</v>
      </c>
      <c r="F59" s="6">
        <v>43117</v>
      </c>
      <c r="G59" s="6"/>
      <c r="H59" s="8">
        <v>26778.12</v>
      </c>
      <c r="I59" s="6">
        <v>43129</v>
      </c>
    </row>
    <row r="60" spans="1:10">
      <c r="A60" t="s">
        <v>126</v>
      </c>
      <c r="B60" t="s">
        <v>133</v>
      </c>
      <c r="C60" s="6">
        <v>43124</v>
      </c>
      <c r="D60" s="7">
        <v>0.59375</v>
      </c>
      <c r="E60">
        <v>13911</v>
      </c>
      <c r="F60" s="6">
        <v>43117</v>
      </c>
      <c r="G60" s="6"/>
      <c r="H60" s="8">
        <v>37458.5</v>
      </c>
      <c r="I60" s="6">
        <v>43129</v>
      </c>
    </row>
    <row r="61" spans="1:10">
      <c r="A61" t="s">
        <v>126</v>
      </c>
      <c r="B61" t="s">
        <v>134</v>
      </c>
      <c r="C61" s="6">
        <v>43124</v>
      </c>
      <c r="D61" s="7">
        <v>0.59444444444444444</v>
      </c>
      <c r="E61">
        <v>13905</v>
      </c>
      <c r="F61" s="6">
        <v>43117</v>
      </c>
      <c r="G61" s="6"/>
      <c r="H61" s="8">
        <v>115482</v>
      </c>
      <c r="I61" s="6">
        <v>43129</v>
      </c>
    </row>
    <row r="62" spans="1:10">
      <c r="A62" s="25" t="s">
        <v>126</v>
      </c>
      <c r="B62" s="25" t="s">
        <v>135</v>
      </c>
      <c r="C62" s="18">
        <v>43125</v>
      </c>
      <c r="D62" s="26">
        <v>0.47500000000000003</v>
      </c>
      <c r="E62" s="27">
        <v>13912</v>
      </c>
      <c r="F62" s="18">
        <v>43117</v>
      </c>
      <c r="G62" s="26">
        <v>0.67569444444444438</v>
      </c>
      <c r="H62" s="28">
        <v>21146.29</v>
      </c>
      <c r="I62" s="18">
        <v>43129</v>
      </c>
    </row>
    <row r="63" spans="1:10">
      <c r="A63" t="s">
        <v>126</v>
      </c>
      <c r="B63" t="s">
        <v>136</v>
      </c>
      <c r="C63" s="6">
        <v>43125</v>
      </c>
      <c r="D63" s="7">
        <v>0.58958333333333335</v>
      </c>
      <c r="E63">
        <v>13889</v>
      </c>
      <c r="F63" t="s">
        <v>137</v>
      </c>
      <c r="G63" s="7">
        <v>0.71458333333333324</v>
      </c>
      <c r="H63" s="8">
        <v>52302.25</v>
      </c>
      <c r="I63" s="6">
        <v>43129</v>
      </c>
    </row>
    <row r="64" spans="1:10">
      <c r="A64" s="25" t="s">
        <v>138</v>
      </c>
      <c r="B64" s="25" t="s">
        <v>139</v>
      </c>
      <c r="C64" s="18">
        <v>43126</v>
      </c>
      <c r="D64" s="26">
        <v>0.48055555555555557</v>
      </c>
      <c r="E64" s="25">
        <v>725</v>
      </c>
      <c r="F64" s="18">
        <v>43118</v>
      </c>
      <c r="G64" s="29">
        <v>0.65833333333333333</v>
      </c>
      <c r="H64" s="28">
        <v>2524.5</v>
      </c>
      <c r="I64" s="18">
        <v>43129</v>
      </c>
    </row>
    <row r="65" spans="1:9">
      <c r="A65" t="s">
        <v>140</v>
      </c>
      <c r="B65" t="s">
        <v>141</v>
      </c>
      <c r="C65" s="6">
        <v>43129</v>
      </c>
      <c r="D65" s="7">
        <v>0.3520833333333333</v>
      </c>
      <c r="E65">
        <v>540</v>
      </c>
      <c r="F65" s="6">
        <v>43103</v>
      </c>
      <c r="G65" s="7">
        <v>0.56111111111111112</v>
      </c>
      <c r="H65" s="8">
        <v>19799</v>
      </c>
      <c r="I65" s="6">
        <v>43129</v>
      </c>
    </row>
    <row r="66" spans="1:9">
      <c r="A66" t="s">
        <v>142</v>
      </c>
      <c r="B66" t="s">
        <v>143</v>
      </c>
      <c r="C66" s="6">
        <v>43129</v>
      </c>
      <c r="D66" s="7">
        <v>0.3520833333333333</v>
      </c>
      <c r="E66" s="9" t="s">
        <v>144</v>
      </c>
      <c r="F66" s="6">
        <v>43102</v>
      </c>
      <c r="G66" s="7">
        <v>0.68819444444444444</v>
      </c>
      <c r="H66" s="8">
        <v>29025</v>
      </c>
      <c r="I66" s="6">
        <v>43129</v>
      </c>
    </row>
    <row r="67" spans="1:9">
      <c r="A67" t="s">
        <v>145</v>
      </c>
      <c r="B67" t="s">
        <v>146</v>
      </c>
      <c r="C67" s="6">
        <v>43129</v>
      </c>
      <c r="D67" s="7">
        <v>0.3520833333333333</v>
      </c>
      <c r="E67">
        <v>916</v>
      </c>
      <c r="F67" s="6">
        <v>43111</v>
      </c>
      <c r="G67" s="7">
        <v>0.62222222222222223</v>
      </c>
      <c r="H67">
        <v>55.6</v>
      </c>
      <c r="I67" s="6">
        <v>43129</v>
      </c>
    </row>
    <row r="68" spans="1:9">
      <c r="A68" t="s">
        <v>147</v>
      </c>
      <c r="B68" t="s">
        <v>148</v>
      </c>
      <c r="C68" s="6">
        <v>43129</v>
      </c>
      <c r="D68" s="7">
        <v>0.3520833333333333</v>
      </c>
      <c r="E68">
        <v>8381</v>
      </c>
      <c r="F68" t="s">
        <v>149</v>
      </c>
      <c r="G68" s="7">
        <v>0.66875000000000007</v>
      </c>
      <c r="H68" s="8">
        <v>107210.92</v>
      </c>
      <c r="I68" s="6">
        <v>43129</v>
      </c>
    </row>
    <row r="69" spans="1:9">
      <c r="A69" t="s">
        <v>150</v>
      </c>
      <c r="B69" t="s">
        <v>151</v>
      </c>
      <c r="C69" s="6">
        <v>43126</v>
      </c>
      <c r="D69" s="7">
        <v>0.59861111111111109</v>
      </c>
      <c r="E69">
        <v>13904</v>
      </c>
      <c r="F69" s="6">
        <v>43117</v>
      </c>
      <c r="G69" s="7">
        <v>0.77500000000000002</v>
      </c>
      <c r="H69" s="8">
        <v>2115.34</v>
      </c>
      <c r="I69" s="6">
        <v>43130</v>
      </c>
    </row>
    <row r="70" spans="1:9">
      <c r="A70" t="s">
        <v>152</v>
      </c>
      <c r="B70" t="s">
        <v>153</v>
      </c>
      <c r="C70" s="6">
        <v>43129</v>
      </c>
      <c r="D70" s="7">
        <v>0.3520833333333333</v>
      </c>
      <c r="E70" s="9" t="s">
        <v>154</v>
      </c>
      <c r="F70" s="6">
        <v>43109</v>
      </c>
      <c r="G70" s="7">
        <v>0.76736111111111116</v>
      </c>
      <c r="H70">
        <f>62937.64+8911.49</f>
        <v>71849.13</v>
      </c>
      <c r="I70" s="6">
        <v>43130</v>
      </c>
    </row>
    <row r="71" spans="1:9">
      <c r="A71" t="s">
        <v>155</v>
      </c>
      <c r="B71" t="s">
        <v>156</v>
      </c>
      <c r="C71" s="6">
        <v>43129</v>
      </c>
      <c r="D71" s="7">
        <v>0.3520833333333333</v>
      </c>
      <c r="E71">
        <v>7168702</v>
      </c>
      <c r="F71" s="6">
        <v>43118</v>
      </c>
      <c r="G71" s="7">
        <v>0.64930555555555558</v>
      </c>
      <c r="H71" s="8">
        <v>10145.92</v>
      </c>
      <c r="I71" s="6">
        <v>43130</v>
      </c>
    </row>
    <row r="72" spans="1:9">
      <c r="A72" t="s">
        <v>157</v>
      </c>
      <c r="B72" t="s">
        <v>158</v>
      </c>
      <c r="C72" s="6">
        <v>43129</v>
      </c>
      <c r="D72" s="7">
        <v>0.3520833333333333</v>
      </c>
      <c r="E72" s="10">
        <v>68170</v>
      </c>
      <c r="F72" s="18">
        <v>43118</v>
      </c>
      <c r="G72" s="7">
        <v>0.70972222222222225</v>
      </c>
      <c r="H72" s="8">
        <v>56827.68</v>
      </c>
      <c r="I72" s="6">
        <v>43130</v>
      </c>
    </row>
    <row r="73" spans="1:9">
      <c r="A73" t="s">
        <v>159</v>
      </c>
      <c r="B73" t="s">
        <v>160</v>
      </c>
      <c r="C73" s="6">
        <v>43129</v>
      </c>
      <c r="D73" s="7">
        <v>0.3520833333333333</v>
      </c>
      <c r="E73">
        <v>85245</v>
      </c>
      <c r="F73" s="6">
        <v>43115</v>
      </c>
      <c r="G73" s="7">
        <v>0.71111111111111114</v>
      </c>
      <c r="H73" s="8">
        <v>569566.68000000005</v>
      </c>
      <c r="I73" s="6">
        <v>43130</v>
      </c>
    </row>
    <row r="74" spans="1:9">
      <c r="A74" t="s">
        <v>161</v>
      </c>
      <c r="B74" t="s">
        <v>162</v>
      </c>
      <c r="C74" s="6">
        <v>43129</v>
      </c>
      <c r="D74" s="7">
        <v>0.3520833333333333</v>
      </c>
      <c r="E74">
        <v>86215</v>
      </c>
      <c r="F74" s="6">
        <v>43117</v>
      </c>
      <c r="G74" s="7">
        <v>0.60902777777777783</v>
      </c>
      <c r="H74" s="8">
        <v>566695.4</v>
      </c>
      <c r="I74" s="6">
        <v>43130</v>
      </c>
    </row>
    <row r="75" spans="1:9">
      <c r="A75" t="s">
        <v>163</v>
      </c>
      <c r="B75" t="s">
        <v>164</v>
      </c>
      <c r="C75" s="6">
        <v>43129</v>
      </c>
      <c r="D75" s="7">
        <v>0.3520833333333333</v>
      </c>
      <c r="E75">
        <v>497</v>
      </c>
      <c r="F75" s="6">
        <v>43118</v>
      </c>
      <c r="G75" s="7">
        <v>0.41597222222222219</v>
      </c>
      <c r="H75" s="8">
        <v>118750.09</v>
      </c>
      <c r="I75" s="6">
        <v>43130</v>
      </c>
    </row>
    <row r="76" spans="1:9">
      <c r="A76" t="s">
        <v>165</v>
      </c>
      <c r="B76" t="s">
        <v>166</v>
      </c>
      <c r="C76" s="6">
        <v>43129</v>
      </c>
      <c r="D76" s="7">
        <v>0.3520833333333333</v>
      </c>
      <c r="E76" s="10">
        <v>2673</v>
      </c>
      <c r="F76" s="18">
        <v>43118</v>
      </c>
      <c r="G76" s="7">
        <v>0.72083333333333333</v>
      </c>
      <c r="H76" s="8">
        <v>27715.16</v>
      </c>
      <c r="I76" s="6">
        <v>43130</v>
      </c>
    </row>
    <row r="77" spans="1:9">
      <c r="A77" t="s">
        <v>24</v>
      </c>
      <c r="B77" t="s">
        <v>167</v>
      </c>
      <c r="C77" s="6">
        <v>43129</v>
      </c>
      <c r="D77" s="7">
        <v>0.5708333333333333</v>
      </c>
      <c r="E77">
        <v>486</v>
      </c>
      <c r="F77" s="6">
        <v>43116</v>
      </c>
      <c r="G77" s="7">
        <v>0.51388888888888895</v>
      </c>
      <c r="H77" s="8">
        <v>203240.37</v>
      </c>
      <c r="I77" s="6">
        <v>43130</v>
      </c>
    </row>
    <row r="78" spans="1:9" ht="15.75">
      <c r="A78" s="13" t="s">
        <v>126</v>
      </c>
      <c r="B78" t="s">
        <v>168</v>
      </c>
      <c r="C78" s="6">
        <v>43122</v>
      </c>
      <c r="D78" s="7">
        <v>0.34861111111111115</v>
      </c>
      <c r="E78" s="10">
        <v>13901</v>
      </c>
      <c r="F78" s="6">
        <v>43117</v>
      </c>
      <c r="G78" s="6"/>
      <c r="H78" s="8">
        <v>221621.7</v>
      </c>
      <c r="I78" s="6">
        <v>43131</v>
      </c>
    </row>
    <row r="79" spans="1:9">
      <c r="A79" s="30" t="s">
        <v>150</v>
      </c>
      <c r="B79" s="30" t="s">
        <v>169</v>
      </c>
      <c r="C79" s="6">
        <v>43122</v>
      </c>
      <c r="D79" s="7">
        <v>0.60138888888888886</v>
      </c>
      <c r="E79" s="10">
        <v>13887</v>
      </c>
      <c r="F79" s="6">
        <v>43117</v>
      </c>
      <c r="G79" s="6"/>
      <c r="H79" s="8">
        <v>692189.47</v>
      </c>
      <c r="I79" s="6">
        <v>43131</v>
      </c>
    </row>
    <row r="80" spans="1:9">
      <c r="A80" t="s">
        <v>155</v>
      </c>
      <c r="B80" t="s">
        <v>170</v>
      </c>
      <c r="C80" s="6">
        <v>43129</v>
      </c>
      <c r="D80" s="7">
        <v>0.3520833333333333</v>
      </c>
      <c r="E80">
        <v>7168703</v>
      </c>
      <c r="F80" s="18">
        <v>43118</v>
      </c>
      <c r="G80" s="7">
        <v>0.65069444444444446</v>
      </c>
      <c r="H80" s="8">
        <v>10145.92</v>
      </c>
      <c r="I80" s="6">
        <v>43131</v>
      </c>
    </row>
    <row r="81" spans="1:9">
      <c r="A81" t="s">
        <v>155</v>
      </c>
      <c r="B81" t="s">
        <v>171</v>
      </c>
      <c r="C81" s="6">
        <v>43129</v>
      </c>
      <c r="D81" s="7">
        <v>0.3520833333333333</v>
      </c>
      <c r="E81">
        <v>7168895</v>
      </c>
      <c r="F81" s="6">
        <v>43119</v>
      </c>
      <c r="G81" s="7">
        <v>0.4513888888888889</v>
      </c>
      <c r="H81" s="8">
        <v>3376.8</v>
      </c>
      <c r="I81" s="6">
        <v>43131</v>
      </c>
    </row>
    <row r="82" spans="1:9">
      <c r="A82" t="s">
        <v>172</v>
      </c>
      <c r="B82" t="s">
        <v>173</v>
      </c>
      <c r="C82" s="6">
        <v>43129</v>
      </c>
      <c r="D82" s="7">
        <v>0.3520833333333333</v>
      </c>
      <c r="E82">
        <v>331</v>
      </c>
      <c r="F82" s="18">
        <v>43118</v>
      </c>
      <c r="G82" s="7">
        <v>0.46249999999999997</v>
      </c>
      <c r="H82" s="8">
        <v>272731.46000000002</v>
      </c>
      <c r="I82" s="6">
        <v>43131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aureo.castro</dc:creator>
  <cp:lastModifiedBy>paulo.alencar</cp:lastModifiedBy>
  <dcterms:created xsi:type="dcterms:W3CDTF">2018-02-05T17:33:59Z</dcterms:created>
  <dcterms:modified xsi:type="dcterms:W3CDTF">2018-02-05T18:36:52Z</dcterms:modified>
</cp:coreProperties>
</file>