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35"/>
  </bookViews>
  <sheets>
    <sheet name="MPP" sheetId="9" r:id="rId1"/>
    <sheet name="Dados" sheetId="10" state="hidden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9"/>
  <c r="E34" l="1"/>
  <c r="E35"/>
  <c r="E36"/>
  <c r="E37"/>
  <c r="E38"/>
  <c r="E39"/>
  <c r="E40"/>
  <c r="E41"/>
  <c r="E42"/>
  <c r="E43"/>
  <c r="E44"/>
  <c r="E45"/>
  <c r="E46"/>
  <c r="E47"/>
  <c r="E48"/>
  <c r="E49"/>
  <c r="E50"/>
  <c r="E51"/>
  <c r="X5" l="1"/>
  <c r="E32" s="1"/>
  <c r="H42"/>
  <c r="R42" s="1"/>
  <c r="H43"/>
  <c r="R43" s="1"/>
  <c r="H44"/>
  <c r="R44" s="1"/>
  <c r="H45"/>
  <c r="R45" s="1"/>
  <c r="H46"/>
  <c r="H47"/>
  <c r="H48"/>
  <c r="R48" s="1"/>
  <c r="H49"/>
  <c r="R49" s="1"/>
  <c r="H50"/>
  <c r="R50" s="1"/>
  <c r="P42"/>
  <c r="S42" s="1"/>
  <c r="P43"/>
  <c r="P44"/>
  <c r="P45"/>
  <c r="S45" s="1"/>
  <c r="P46"/>
  <c r="S46" s="1"/>
  <c r="P47"/>
  <c r="S47" s="1"/>
  <c r="P48"/>
  <c r="S48" s="1"/>
  <c r="P49"/>
  <c r="S49" s="1"/>
  <c r="P50"/>
  <c r="S50" s="1"/>
  <c r="S43"/>
  <c r="S44"/>
  <c r="R46"/>
  <c r="R47"/>
  <c r="T44" l="1"/>
  <c r="U44" s="1"/>
  <c r="T48"/>
  <c r="T43"/>
  <c r="U43" s="1"/>
  <c r="T47"/>
  <c r="U47" s="1"/>
  <c r="T50"/>
  <c r="U50" s="1"/>
  <c r="T42"/>
  <c r="U42" s="1"/>
  <c r="T46"/>
  <c r="U46" s="1"/>
  <c r="T49"/>
  <c r="U49" s="1"/>
  <c r="T45"/>
  <c r="U45" s="1"/>
  <c r="U48"/>
  <c r="H51" l="1"/>
  <c r="R51" s="1"/>
  <c r="P51"/>
  <c r="S51" l="1"/>
  <c r="T51" l="1"/>
  <c r="U51" s="1"/>
  <c r="X8" l="1"/>
  <c r="X7"/>
  <c r="P32"/>
  <c r="S32" l="1"/>
  <c r="P33"/>
  <c r="P34"/>
  <c r="P35"/>
  <c r="P36"/>
  <c r="P37"/>
  <c r="P38"/>
  <c r="P39"/>
  <c r="P40"/>
  <c r="P41"/>
  <c r="H34"/>
  <c r="H35"/>
  <c r="H36"/>
  <c r="H37"/>
  <c r="H38"/>
  <c r="H39"/>
  <c r="H40"/>
  <c r="H41"/>
  <c r="H32"/>
  <c r="T31" l="1"/>
  <c r="P31"/>
  <c r="H31"/>
  <c r="X6" l="1"/>
  <c r="X15"/>
  <c r="X14"/>
  <c r="X12" l="1"/>
  <c r="X16"/>
  <c r="S22" l="1"/>
  <c r="R32" l="1"/>
  <c r="T32" l="1"/>
  <c r="U32" s="1"/>
  <c r="R35"/>
  <c r="R37"/>
  <c r="R39"/>
  <c r="R41"/>
  <c r="S33"/>
  <c r="S35"/>
  <c r="S37"/>
  <c r="S39"/>
  <c r="S41"/>
  <c r="R34"/>
  <c r="R36"/>
  <c r="R38"/>
  <c r="R40"/>
  <c r="S34"/>
  <c r="S36"/>
  <c r="S38"/>
  <c r="S40"/>
  <c r="T39" l="1"/>
  <c r="U39" s="1"/>
  <c r="T36"/>
  <c r="U36" s="1"/>
  <c r="T34"/>
  <c r="U34" s="1"/>
  <c r="T37"/>
  <c r="U37" s="1"/>
  <c r="T40"/>
  <c r="U40" s="1"/>
  <c r="T35"/>
  <c r="U35" s="1"/>
  <c r="T38"/>
  <c r="U38" s="1"/>
  <c r="T41"/>
  <c r="U41" s="1"/>
  <c r="H33"/>
  <c r="D52"/>
  <c r="R33" l="1"/>
  <c r="T33" l="1"/>
  <c r="U33" s="1"/>
</calcChain>
</file>

<file path=xl/comments1.xml><?xml version="1.0" encoding="utf-8"?>
<comments xmlns="http://schemas.openxmlformats.org/spreadsheetml/2006/main">
  <authors>
    <author>Vera Lucia de Melo</author>
  </authors>
  <commentList>
    <comment ref="H22" authorId="0">
      <text>
        <r>
          <rPr>
            <sz val="9"/>
            <color indexed="81"/>
            <rFont val="Segoe UI"/>
            <family val="2"/>
          </rPr>
          <t xml:space="preserve">A nota da avaliação quantitativa será a média ponderada das notas obtidas na avaliação de cada critério (Materialidade - 38%; Recursos Humanos - 45%; e Recursos Tecnológicos - 17%).
</t>
        </r>
      </text>
    </comment>
    <comment ref="P22" authorId="0">
      <text>
        <r>
          <rPr>
            <sz val="9"/>
            <color indexed="81"/>
            <rFont val="Segoe UI"/>
            <family val="2"/>
          </rPr>
          <t xml:space="preserve">A nota qualitativa será a média ponderada das notas obtidas na avaliação de cada fator (Processo Estratégico - 29%; Demandas do TCU - 19%; Demandas da CGU - 13%, Relevância do Processo - 21%, Impacto nos Objetivos Estratégicos - 11% e Reclamações Registradas na Ouvidoria - 7%).
</t>
        </r>
      </text>
    </comment>
    <comment ref="F23" authorId="0">
      <text>
        <r>
          <rPr>
            <b/>
            <sz val="9"/>
            <color indexed="81"/>
            <rFont val="Segoe UI"/>
            <family val="2"/>
          </rPr>
          <t>Qual a dependência de servidores com qualificação técnica especifica para a execução do processo:
(3) a execução das atividade é totalmente dependente de qualificação técnica específica
(1) a execução das atividades não depende de qualificação técnica específica.</t>
        </r>
      </text>
    </comment>
    <comment ref="G23" authorId="0">
      <text>
        <r>
          <rPr>
            <b/>
            <sz val="9"/>
            <color indexed="81"/>
            <rFont val="Segoe UI"/>
            <family val="2"/>
          </rPr>
          <t>Qual o nível de dependência de recursos tecnológicos para a execução do processo:
(3) a execução das atividade é TOTALMENTE dependente de recursos tecnológicos “sofisticados”.
(1) a execução das atividades NÃO depende de recursos tecnológicos “sofisticados”.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3" authorId="0">
      <text>
        <r>
          <rPr>
            <sz val="9"/>
            <color indexed="81"/>
            <rFont val="Segoe UI"/>
            <family val="2"/>
          </rPr>
          <t xml:space="preserve">Atribuir uma das seguintes notas:
Nota 3 - Processo Vinculado aos objetivos de contribuição da unidade
Nota 1 - Processo Não vinculado aos objetivos de contribuição da unidade
</t>
        </r>
      </text>
    </comment>
    <comment ref="K23" authorId="0">
      <text>
        <r>
          <rPr>
            <sz val="9"/>
            <color indexed="81"/>
            <rFont val="Segoe UI"/>
            <family val="2"/>
          </rPr>
          <t xml:space="preserve">Atribuir uma das seguintes notas:
(3) Determinação a vencer
(2) Recomendação a vencer 
(1) Sem recomendação / determinação
</t>
        </r>
      </text>
    </comment>
    <comment ref="L23" authorId="0">
      <text>
        <r>
          <rPr>
            <sz val="9"/>
            <color indexed="81"/>
            <rFont val="Segoe UI"/>
            <family val="2"/>
          </rPr>
          <t>Atribuir uma das seguines notas:
Nota 3 - Existe recomendação vencida
Nota 2 - Existe recomendação a vencer
Nota 1 - Não existe recomendação</t>
        </r>
      </text>
    </comment>
    <comment ref="M23" authorId="0">
      <text>
        <r>
          <rPr>
            <sz val="9"/>
            <color indexed="81"/>
            <rFont val="Segoe UI"/>
            <family val="2"/>
          </rPr>
          <t>Atribuir um das seguintes notas:
(a) Nota 3 – Processo finalístico
(b) Nota 1 – Processo meio (apoio)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N23" authorId="0">
      <text>
        <r>
          <rPr>
            <sz val="9"/>
            <color indexed="81"/>
            <rFont val="Segoe UI"/>
            <family val="2"/>
          </rPr>
          <t>Atribuir uma das seguintes notas:
(a) Nota 3 – processo COM recursos não orçamentário
(b) Nota 1 – processo SEM recursos não orçamentário</t>
        </r>
      </text>
    </comment>
    <comment ref="O23" authorId="0">
      <text>
        <r>
          <rPr>
            <sz val="9"/>
            <color indexed="81"/>
            <rFont val="Segoe UI"/>
            <family val="2"/>
          </rPr>
          <t xml:space="preserve">Atribuir uma das seguintes notas:
(a) Nota 3 – Existe registro de reclamação registrada na Ouvidoria
(b) Nota 1 – Não Existe registro de reclamação registrada na Ouvidoria
</t>
        </r>
      </text>
    </comment>
  </commentList>
</comments>
</file>

<file path=xl/sharedStrings.xml><?xml version="1.0" encoding="utf-8"?>
<sst xmlns="http://schemas.openxmlformats.org/spreadsheetml/2006/main" count="121" uniqueCount="113">
  <si>
    <t>Resultado maior ou igual a 2,2</t>
  </si>
  <si>
    <t>Resultado maior ou igual a 1,6 e menor que 2,2</t>
  </si>
  <si>
    <t>Resultado menor que 1,6</t>
  </si>
  <si>
    <t>Materialidade</t>
  </si>
  <si>
    <t>Legenda:</t>
  </si>
  <si>
    <t xml:space="preserve">Órgão/Unidade:  </t>
  </si>
  <si>
    <t>Responsável (eis) pela Análise:</t>
  </si>
  <si>
    <t xml:space="preserve">Data da análise: </t>
  </si>
  <si>
    <t>Método de Priorização de Processos</t>
  </si>
  <si>
    <t xml:space="preserve">Percentual </t>
  </si>
  <si>
    <t xml:space="preserve">  Orçamento Macroprocesso</t>
  </si>
  <si>
    <t xml:space="preserve">  Recursos Tecnologícos </t>
  </si>
  <si>
    <t>≥ 73,3%</t>
  </si>
  <si>
    <t>≥ 53,3% &lt; 73,3%</t>
  </si>
  <si>
    <t>≤ 53,3%</t>
  </si>
  <si>
    <t>AVALIAÇÃO QUANTITATIVA</t>
  </si>
  <si>
    <t>AVALIAÇÃO QUALITATIVA</t>
  </si>
  <si>
    <t>Demandas do TCU:</t>
  </si>
  <si>
    <t>Demandas da CGU:</t>
  </si>
  <si>
    <t>(3) Macroporcesso Finalistico do órgão</t>
  </si>
  <si>
    <t>(1) Macroporcesso Meio do Órgão</t>
  </si>
  <si>
    <t>CLASSIFICAÇÃO FINAL</t>
  </si>
  <si>
    <t>Considerando a consolidadação da AVALIAÇÃO QUANTITATIVA e QUALITATIVA os processos terão a sequinte classificação visando a priorização para o levanmento e o getenciamento de riscos.</t>
  </si>
  <si>
    <t/>
  </si>
  <si>
    <t>Nota</t>
  </si>
  <si>
    <t>Critérios de Avaliação</t>
  </si>
  <si>
    <t xml:space="preserve">  Nota Quantitativa</t>
  </si>
  <si>
    <t>E - Essencial</t>
  </si>
  <si>
    <t>R - Relevante</t>
  </si>
  <si>
    <t>M - Moderado</t>
  </si>
  <si>
    <t xml:space="preserve">  Nota Qualitativa</t>
  </si>
  <si>
    <t xml:space="preserve">  Recursos Humanos
(Qualificação Técnica EspecífiIca)</t>
  </si>
  <si>
    <t xml:space="preserve"> Nota Quantitativa</t>
  </si>
  <si>
    <t>Pontauação Final
(QuantiXQuali)</t>
  </si>
  <si>
    <t>Faixas de Classificação de Priorização de Processos</t>
  </si>
  <si>
    <t>Pontos de Corte</t>
  </si>
  <si>
    <t>Reclamações Registradas na Ouvidoria</t>
  </si>
  <si>
    <t>Demandas do TCU</t>
  </si>
  <si>
    <t>Demandas da CGU</t>
  </si>
  <si>
    <t>Relevância do Processo</t>
  </si>
  <si>
    <t>Critérios</t>
  </si>
  <si>
    <t>1 - Materialidade</t>
  </si>
  <si>
    <t>Qual a dependência de servidores com qualificação técnica especifica para a execução do processo?</t>
  </si>
  <si>
    <t>(3) a execução do processo é TOTALMENTE dependente de qualificação técnica específica</t>
  </si>
  <si>
    <t>(1) a execução do processo NÃO depende de qualificação técnica específica.</t>
  </si>
  <si>
    <r>
      <t xml:space="preserve">Recursos Humanos </t>
    </r>
    <r>
      <rPr>
        <sz val="10"/>
        <color theme="1"/>
        <rFont val="Arial"/>
        <family val="2"/>
      </rPr>
      <t>- Qualificação Técnica Específica</t>
    </r>
  </si>
  <si>
    <t>Recursos Tecnológicos</t>
  </si>
  <si>
    <t>(3) a execução do processo é TOTALMENTE dependente de recursos tecnológicos sofisticados</t>
  </si>
  <si>
    <t>(1) a execução do processo NÃO depende de recursos tecnológicos sofisticados</t>
  </si>
  <si>
    <t>Fatores de Análise do Processo</t>
  </si>
  <si>
    <t>Nota 3 - Processo Vinculado aos objetivos de contribuição da unidade</t>
  </si>
  <si>
    <t>Nota 1 - Processo Não vinculado aos objetivos de contribuição da unidade</t>
  </si>
  <si>
    <t>(3) Existe determinação</t>
  </si>
  <si>
    <t>(2) Existe recomendação</t>
  </si>
  <si>
    <t>(1) Sem determinação/recomendação</t>
  </si>
  <si>
    <t>(3) Existe recomendação vencida</t>
  </si>
  <si>
    <t xml:space="preserve">(2) Existe recomendação a vencer </t>
  </si>
  <si>
    <t xml:space="preserve">(1) Não existe recomendação </t>
  </si>
  <si>
    <r>
      <rPr>
        <b/>
        <sz val="10"/>
        <color theme="1"/>
        <rFont val="Arial"/>
        <family val="2"/>
      </rPr>
      <t>Processo Estratégico</t>
    </r>
    <r>
      <rPr>
        <sz val="10"/>
        <color theme="1"/>
        <rFont val="Arial"/>
        <family val="2"/>
      </rPr>
      <t xml:space="preserve">: </t>
    </r>
  </si>
  <si>
    <t xml:space="preserve">Fonte: Cadeia de Valor/Base de Processos e Planejamento Estratégico 2016-2019  </t>
  </si>
  <si>
    <t xml:space="preserve">Fonte: Controles da unidade (1ª Linha de Defesa)  </t>
  </si>
  <si>
    <t xml:space="preserve">Fonte: Sistema Monitor, disponível na página da CGU.  </t>
  </si>
  <si>
    <t>Relevância do Processo:</t>
  </si>
  <si>
    <t xml:space="preserve">Fonte: Cadeia de Valor/Base de Processo  </t>
  </si>
  <si>
    <t>Valores não Orçamentário</t>
  </si>
  <si>
    <t>Nota 3 – processo COM recursos não orçamentário</t>
  </si>
  <si>
    <t>Nota 1 – processo SEM recursos não orçamentário</t>
  </si>
  <si>
    <t>Fonte: Informações oficiais da Unidade.</t>
  </si>
  <si>
    <t>Nota 3 – Existe registro de reclamação registrada na Ouvidoria</t>
  </si>
  <si>
    <t>Nota 1 – Não Existe registro de reclamação registrada na Ouvidoria</t>
  </si>
  <si>
    <t>Fonte: Relatório da Ouvidoria. (Negociar a emissão do relatório com a Ouvidoria – forma e periodicidade).</t>
  </si>
  <si>
    <r>
      <rPr>
        <sz val="10"/>
        <color rgb="FFFF0000"/>
        <rFont val="Arial"/>
        <family val="2"/>
      </rPr>
      <t>E - ESSENCIAL</t>
    </r>
    <r>
      <rPr>
        <sz val="10"/>
        <color theme="1"/>
        <rFont val="Arial"/>
        <family val="2"/>
      </rPr>
      <t>: Resultado maior ou igual a 2,2   (≥ 73,3%)</t>
    </r>
  </si>
  <si>
    <r>
      <rPr>
        <sz val="10"/>
        <color rgb="FFFFC000"/>
        <rFont val="Arial"/>
        <family val="2"/>
      </rPr>
      <t>R - RELEVANTE:</t>
    </r>
    <r>
      <rPr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>Resultado maior ou igual a 1,6 e menor que 2,2  (≥ 53,3% &lt; 73,3%)</t>
    </r>
  </si>
  <si>
    <r>
      <t xml:space="preserve">M - MODERADO: </t>
    </r>
    <r>
      <rPr>
        <sz val="10"/>
        <rFont val="Arial"/>
        <family val="2"/>
      </rPr>
      <t>Resultado menor que 1,6  (≤ 53,3%)</t>
    </r>
  </si>
  <si>
    <t>CLASSIFICAÇÃO DE PRIORIZAÇÃO DE PROCESSOS</t>
  </si>
  <si>
    <t>Fatores de Análise de Processos</t>
  </si>
  <si>
    <t>Faixas de Classificação</t>
  </si>
  <si>
    <t>Processo Estratégico</t>
  </si>
  <si>
    <t>Valores Não Orçamentário</t>
  </si>
  <si>
    <t>≥ 20% do Orçamento da Unidade</t>
  </si>
  <si>
    <t xml:space="preserve">≥ 10% &lt; 20% do Orçamento da Unidade </t>
  </si>
  <si>
    <t>≤ 10% do Orçamento da Unidade</t>
  </si>
  <si>
    <t>Valor Base Orçamento da Unidade</t>
  </si>
  <si>
    <t>Valor Total do Orçamento da Unidade</t>
  </si>
  <si>
    <t>(2) a ececução do processo é PARCILAMENTE dependente de recrusos tecnológicos sofisticados</t>
  </si>
  <si>
    <t>(3) ≥ 20% do Orçamento da Unidade</t>
  </si>
  <si>
    <t xml:space="preserve">(2) ≥ 10% &lt; 20% do Orçamento da Unidade </t>
  </si>
  <si>
    <t>(1) ≤ 10% do Orçamento da Unidade</t>
  </si>
  <si>
    <t>Administrar Incorporação de Bem Imóvel</t>
  </si>
  <si>
    <t>Realizar Cobrança de Débitos lnadimplidos</t>
  </si>
  <si>
    <t>Requerer lmóvel para Uso</t>
  </si>
  <si>
    <t xml:space="preserve">Demarcar Terrenos de Marinha e Acrescidos - LPM  </t>
  </si>
  <si>
    <t>Demarcar Linha Média das Enchentes Ordinárias -  LMEO</t>
  </si>
  <si>
    <t>Gerir Cadastro</t>
  </si>
  <si>
    <t>Prover Inscrição de Ocupação</t>
  </si>
  <si>
    <t>Destinação - realizar remição de aforamento</t>
  </si>
  <si>
    <t>Destinação - realizar venda direta</t>
  </si>
  <si>
    <t>Atendimento ao público</t>
  </si>
  <si>
    <t>Efetuar transferência de aforamento e ocupação</t>
  </si>
  <si>
    <t>Destinação - realizar transferência da gestão das praias</t>
  </si>
  <si>
    <t>Realizar fiscalização</t>
  </si>
  <si>
    <t>Destinação - regularização fundiária (coletiva e individual)</t>
  </si>
  <si>
    <t>Caracterização - avaliar imóveis</t>
  </si>
  <si>
    <t>Destinação – habitação de interesse social</t>
  </si>
  <si>
    <t>Gerir demandas do gabinete</t>
  </si>
  <si>
    <t>Destinação e Incorporação - Gestão de Contratos / Atos</t>
  </si>
  <si>
    <t>Gestão e monitoramento do atendimento as demandas dos órgãos de controle e processos judiciais</t>
  </si>
  <si>
    <t>Valor base do orçamento:</t>
  </si>
  <si>
    <r>
      <rPr>
        <b/>
        <sz val="10"/>
        <color theme="1"/>
        <rFont val="Arial"/>
        <family val="2"/>
      </rPr>
      <t>NOTA QUALITATIVA</t>
    </r>
    <r>
      <rPr>
        <sz val="10"/>
        <color theme="1"/>
        <rFont val="Arial"/>
        <family val="2"/>
      </rPr>
      <t>: composta pela média ponderada dos pesos dos três critérios (Materialidade 38%; Recursos Humanos 45%; Recursos Tecnológicos 17%) levando em consideração as notas atribuídas a cada critério sob avaliação (3; 2; e 1)</t>
    </r>
  </si>
  <si>
    <r>
      <t xml:space="preserve">NOTA QUALITATIVA - </t>
    </r>
    <r>
      <rPr>
        <sz val="10"/>
        <color theme="1"/>
        <rFont val="Arial"/>
        <family val="2"/>
      </rPr>
      <t>A nota qualitativa será a média ponderada das notas obtidas na avaliação de cada fator (Processo Estratégico - 29%; Demandas do TCU - 19%; Demandas da CGU - 13%, Relevância do Processo - 21%, Impacto nos Objetivos Estratégicos - 11% e Reclamações Registradas na Ouvidoria - 7%)</t>
    </r>
  </si>
  <si>
    <t>Secretaria de Patrimônio da União - SPU</t>
  </si>
  <si>
    <t>Versão 1.1</t>
  </si>
  <si>
    <t>Data: 15/03/2017</t>
  </si>
</sst>
</file>

<file path=xl/styles.xml><?xml version="1.0" encoding="utf-8"?>
<styleSheet xmlns="http://schemas.openxmlformats.org/spreadsheetml/2006/main">
  <numFmts count="9">
    <numFmt numFmtId="5" formatCode="&quot;R$&quot;\ #,##0;\-&quot;R$&quot;\ #,##0"/>
    <numFmt numFmtId="43" formatCode="_-* #,##0.00_-;\-* #,##0.00_-;_-* &quot;-&quot;??_-;_-@_-"/>
    <numFmt numFmtId="164" formatCode="_(* #,##0_);_(* \(#,##0\);_(* &quot;-&quot;??_);_(@_)"/>
    <numFmt numFmtId="165" formatCode="0.0"/>
    <numFmt numFmtId="166" formatCode="#,##0.000"/>
    <numFmt numFmtId="167" formatCode="#,##0.00_ ;\-#,##0.00\ "/>
    <numFmt numFmtId="168" formatCode="#,##0.0"/>
    <numFmt numFmtId="169" formatCode="&quot;R$&quot;\ #,##0.00"/>
    <numFmt numFmtId="170" formatCode="&quot;R$&quot;\ #,##0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C000"/>
      <name val="Arial"/>
      <family val="2"/>
    </font>
    <font>
      <sz val="10"/>
      <color rgb="FF00B050"/>
      <name val="Arial"/>
      <family val="2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color theme="8" tint="-0.499984740745262"/>
      <name val="Arial"/>
      <family val="2"/>
    </font>
    <font>
      <sz val="12"/>
      <color theme="8" tint="-0.499984740745262"/>
      <name val="Arial"/>
      <family val="2"/>
    </font>
    <font>
      <sz val="10"/>
      <color theme="0"/>
      <name val="Arial"/>
      <family val="2"/>
    </font>
    <font>
      <sz val="11"/>
      <color theme="8" tint="-0.499984740745262"/>
      <name val="Arial"/>
      <family val="2"/>
    </font>
    <font>
      <b/>
      <u/>
      <sz val="10"/>
      <color theme="1"/>
      <name val="Arial"/>
      <family val="2"/>
    </font>
    <font>
      <sz val="9"/>
      <color theme="8" tint="-0.499984740745262"/>
      <name val="Arial"/>
      <family val="2"/>
    </font>
    <font>
      <sz val="10"/>
      <color rgb="FFC00000"/>
      <name val="Arial"/>
      <family val="2"/>
    </font>
    <font>
      <b/>
      <sz val="10"/>
      <color theme="0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5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4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0" tint="-0.14990691854609822"/>
      </left>
      <right style="double">
        <color theme="0" tint="-0.14990691854609822"/>
      </right>
      <top style="double">
        <color theme="0" tint="-0.14990691854609822"/>
      </top>
      <bottom style="double">
        <color theme="0" tint="-0.14990691854609822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theme="0" tint="-0.149967955565050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theme="0" tint="-0.1499679555650502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double">
        <color theme="0" tint="-0.14996795556505021"/>
      </top>
      <bottom style="medium">
        <color theme="0" tint="-0.14996795556505021"/>
      </bottom>
      <diagonal/>
    </border>
    <border>
      <left/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 style="double">
        <color theme="0" tint="-0.14990691854609822"/>
      </right>
      <top style="double">
        <color theme="0" tint="-0.14996795556505021"/>
      </top>
      <bottom/>
      <diagonal/>
    </border>
    <border>
      <left/>
      <right style="medium">
        <color indexed="64"/>
      </right>
      <top style="double">
        <color theme="0" tint="-0.14993743705557422"/>
      </top>
      <bottom style="double">
        <color theme="0" tint="-0.14993743705557422"/>
      </bottom>
      <diagonal/>
    </border>
    <border>
      <left/>
      <right style="double">
        <color theme="0" tint="-0.14990691854609822"/>
      </right>
      <top style="double">
        <color theme="0" tint="-0.14996795556505021"/>
      </top>
      <bottom style="medium">
        <color indexed="64"/>
      </bottom>
      <diagonal/>
    </border>
    <border>
      <left/>
      <right/>
      <top style="double">
        <color theme="0" tint="-0.14993743705557422"/>
      </top>
      <bottom style="medium">
        <color indexed="64"/>
      </bottom>
      <diagonal/>
    </border>
    <border>
      <left/>
      <right style="medium">
        <color indexed="64"/>
      </right>
      <top style="double">
        <color theme="0" tint="-0.14993743705557422"/>
      </top>
      <bottom style="medium">
        <color indexed="64"/>
      </bottom>
      <diagonal/>
    </border>
    <border>
      <left/>
      <right style="double">
        <color theme="0" tint="-0.149906918546098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double">
        <color theme="0" tint="-0.14999847407452621"/>
      </left>
      <right style="double">
        <color theme="0" tint="-0.14999847407452621"/>
      </right>
      <top style="double">
        <color theme="0" tint="-0.14999847407452621"/>
      </top>
      <bottom style="double">
        <color theme="0" tint="-0.14999847407452621"/>
      </bottom>
      <diagonal/>
    </border>
    <border>
      <left style="double">
        <color theme="0" tint="-0.14999847407452621"/>
      </left>
      <right style="double">
        <color theme="0" tint="-0.14999847407452621"/>
      </right>
      <top/>
      <bottom style="double">
        <color theme="0" tint="-0.14999847407452621"/>
      </bottom>
      <diagonal/>
    </border>
    <border>
      <left style="double">
        <color theme="0" tint="-0.14999847407452621"/>
      </left>
      <right/>
      <top/>
      <bottom/>
      <diagonal/>
    </border>
    <border>
      <left style="double">
        <color theme="0" tint="-0.14999847407452621"/>
      </left>
      <right/>
      <top style="double">
        <color theme="0" tint="-0.14999847407452621"/>
      </top>
      <bottom style="double">
        <color theme="0" tint="-0.14999847407452621"/>
      </bottom>
      <diagonal/>
    </border>
    <border>
      <left/>
      <right/>
      <top/>
      <bottom style="double">
        <color theme="0" tint="-0.14990691854609822"/>
      </bottom>
      <diagonal/>
    </border>
    <border>
      <left/>
      <right/>
      <top style="double">
        <color theme="0" tint="-0.14990691854609822"/>
      </top>
      <bottom style="double">
        <color theme="0" tint="-0.14990691854609822"/>
      </bottom>
      <diagonal/>
    </border>
    <border>
      <left/>
      <right style="double">
        <color theme="0" tint="-0.14999847407452621"/>
      </right>
      <top/>
      <bottom style="double">
        <color theme="0" tint="-0.14999847407452621"/>
      </bottom>
      <diagonal/>
    </border>
    <border>
      <left/>
      <right style="double">
        <color theme="0" tint="-0.14999847407452621"/>
      </right>
      <top style="double">
        <color theme="0" tint="-0.14999847407452621"/>
      </top>
      <bottom style="double">
        <color theme="0" tint="-0.14999847407452621"/>
      </bottom>
      <diagonal/>
    </border>
    <border>
      <left style="double">
        <color theme="0" tint="-0.14999847407452621"/>
      </left>
      <right/>
      <top/>
      <bottom style="double">
        <color theme="0" tint="-0.14999847407452621"/>
      </bottom>
      <diagonal/>
    </border>
    <border>
      <left/>
      <right/>
      <top/>
      <bottom style="double">
        <color theme="0" tint="-0.14999847407452621"/>
      </bottom>
      <diagonal/>
    </border>
    <border>
      <left style="medium">
        <color rgb="FFFFC000"/>
      </left>
      <right style="double">
        <color theme="0" tint="-0.14990691854609822"/>
      </right>
      <top style="double">
        <color theme="0" tint="-0.14990691854609822"/>
      </top>
      <bottom/>
      <diagonal/>
    </border>
    <border>
      <left/>
      <right style="medium">
        <color theme="8"/>
      </right>
      <top/>
      <bottom/>
      <diagonal/>
    </border>
    <border>
      <left/>
      <right/>
      <top/>
      <bottom style="medium">
        <color theme="0" tint="-0.14993743705557422"/>
      </bottom>
      <diagonal/>
    </border>
    <border>
      <left style="double">
        <color theme="0" tint="-0.14990691854609822"/>
      </left>
      <right/>
      <top style="double">
        <color theme="0" tint="-0.14993743705557422"/>
      </top>
      <bottom style="medium">
        <color indexed="64"/>
      </bottom>
      <diagonal/>
    </border>
    <border>
      <left style="double">
        <color theme="0" tint="-0.14990691854609822"/>
      </left>
      <right/>
      <top style="double">
        <color theme="0" tint="-0.14993743705557422"/>
      </top>
      <bottom style="double">
        <color theme="0" tint="-0.14993743705557422"/>
      </bottom>
      <diagonal/>
    </border>
    <border>
      <left style="double">
        <color theme="0" tint="-0.14990691854609822"/>
      </left>
      <right/>
      <top style="medium">
        <color indexed="64"/>
      </top>
      <bottom style="double">
        <color theme="0" tint="-0.14993743705557422"/>
      </bottom>
      <diagonal/>
    </border>
    <border>
      <left/>
      <right/>
      <top style="medium">
        <color indexed="64"/>
      </top>
      <bottom style="double">
        <color theme="0" tint="-0.14993743705557422"/>
      </bottom>
      <diagonal/>
    </border>
    <border>
      <left/>
      <right style="medium">
        <color indexed="64"/>
      </right>
      <top style="medium">
        <color indexed="64"/>
      </top>
      <bottom style="double">
        <color theme="0" tint="-0.14993743705557422"/>
      </bottom>
      <diagonal/>
    </border>
    <border>
      <left/>
      <right style="double">
        <color theme="0" tint="-0.149998474074526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double">
        <color theme="0" tint="-0.149998474074526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double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double">
        <color theme="0" tint="-0.14999847407452621"/>
      </top>
      <bottom style="double">
        <color theme="0" tint="-0.14999847407452621"/>
      </bottom>
      <diagonal/>
    </border>
    <border>
      <left style="medium">
        <color theme="0" tint="-0.14996795556505021"/>
      </left>
      <right style="double">
        <color theme="0" tint="-0.14999847407452621"/>
      </right>
      <top style="double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98474074526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double">
        <color theme="0" tint="-0.14999847407452621"/>
      </right>
      <top style="double">
        <color theme="0" tint="-0.14999847407452621"/>
      </top>
      <bottom/>
      <diagonal/>
    </border>
    <border>
      <left style="medium">
        <color theme="0" tint="-0.14996795556505021"/>
      </left>
      <right style="double">
        <color theme="0" tint="-0.14999847407452621"/>
      </right>
      <top style="double">
        <color theme="0" tint="-0.14999847407452621"/>
      </top>
      <bottom style="double">
        <color theme="0" tint="-0.14999847407452621"/>
      </bottom>
      <diagonal/>
    </border>
    <border>
      <left style="medium">
        <color theme="0" tint="-0.14996795556505021"/>
      </left>
      <right style="double">
        <color theme="0" tint="-0.14999847407452621"/>
      </right>
      <top/>
      <bottom/>
      <diagonal/>
    </border>
    <border>
      <left style="medium">
        <color theme="0" tint="-0.14996795556505021"/>
      </left>
      <right style="double">
        <color theme="0" tint="-0.14999847407452621"/>
      </right>
      <top style="double">
        <color theme="0" tint="-0.14999847407452621"/>
      </top>
      <bottom style="double">
        <color theme="0" tint="-0.14996795556505021"/>
      </bottom>
      <diagonal/>
    </border>
    <border>
      <left/>
      <right style="double">
        <color theme="0" tint="-0.14999847407452621"/>
      </right>
      <top style="double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double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9847407452621"/>
      </left>
      <right/>
      <top style="medium">
        <color theme="0" tint="-0.14996795556505021"/>
      </top>
      <bottom/>
      <diagonal/>
    </border>
    <border>
      <left style="double">
        <color theme="0" tint="-0.14999847407452621"/>
      </left>
      <right style="double">
        <color theme="0" tint="-0.14999847407452621"/>
      </right>
      <top style="medium">
        <color theme="0" tint="-0.14996795556505021"/>
      </top>
      <bottom/>
      <diagonal/>
    </border>
    <border>
      <left style="double">
        <color theme="0" tint="-0.14999847407452621"/>
      </left>
      <right style="double">
        <color theme="0" tint="-0.14999847407452621"/>
      </right>
      <top/>
      <bottom/>
      <diagonal/>
    </border>
    <border>
      <left style="double">
        <color theme="0" tint="-0.14990691854609822"/>
      </left>
      <right style="double">
        <color theme="0" tint="-0.14999847407452621"/>
      </right>
      <top style="double">
        <color theme="0" tint="-0.14990691854609822"/>
      </top>
      <bottom style="double">
        <color theme="0" tint="-0.14990691854609822"/>
      </bottom>
      <diagonal/>
    </border>
    <border>
      <left/>
      <right style="double">
        <color theme="0" tint="-0.14999847407452621"/>
      </right>
      <top style="medium">
        <color theme="0" tint="-0.14993743705557422"/>
      </top>
      <bottom style="medium">
        <color theme="0" tint="-0.14993743705557422"/>
      </bottom>
      <diagonal/>
    </border>
    <border>
      <left style="double">
        <color theme="0" tint="-0.14999847407452621"/>
      </left>
      <right/>
      <top/>
      <bottom style="medium">
        <color theme="0" tint="-0.14993743705557422"/>
      </bottom>
      <diagonal/>
    </border>
    <border>
      <left style="double">
        <color theme="0" tint="-0.14999847407452621"/>
      </left>
      <right/>
      <top/>
      <bottom style="medium">
        <color theme="0" tint="-0.14999847407452621"/>
      </bottom>
      <diagonal/>
    </border>
    <border>
      <left style="double">
        <color theme="0" tint="-0.14999847407452621"/>
      </left>
      <right style="double">
        <color theme="0" tint="-0.14999847407452621"/>
      </right>
      <top style="medium">
        <color theme="0" tint="-0.14993743705557422"/>
      </top>
      <bottom style="double">
        <color theme="0" tint="-0.14999847407452621"/>
      </bottom>
      <diagonal/>
    </border>
    <border>
      <left/>
      <right style="double">
        <color theme="0" tint="-0.14999847407452621"/>
      </right>
      <top/>
      <bottom style="medium">
        <color theme="0" tint="-0.14993743705557422"/>
      </bottom>
      <diagonal/>
    </border>
    <border>
      <left style="double">
        <color theme="0" tint="-0.14999847407452621"/>
      </left>
      <right style="medium">
        <color theme="8"/>
      </right>
      <top style="double">
        <color theme="0" tint="-0.14999847407452621"/>
      </top>
      <bottom/>
      <diagonal/>
    </border>
    <border>
      <left style="double">
        <color theme="0" tint="-0.14999847407452621"/>
      </left>
      <right style="medium">
        <color theme="8"/>
      </right>
      <top style="double">
        <color theme="0" tint="-0.14999847407452621"/>
      </top>
      <bottom style="double">
        <color theme="0" tint="-0.14999847407452621"/>
      </bottom>
      <diagonal/>
    </border>
    <border>
      <left style="double">
        <color theme="0" tint="-0.14999847407452621"/>
      </left>
      <right style="double">
        <color theme="0" tint="-0.14999847407452621"/>
      </right>
      <top style="medium">
        <color theme="0" tint="-0.14999847407452621"/>
      </top>
      <bottom style="double">
        <color theme="0" tint="-0.14999847407452621"/>
      </bottom>
      <diagonal/>
    </border>
    <border>
      <left style="double">
        <color theme="0" tint="-0.14999847407452621"/>
      </left>
      <right style="double">
        <color theme="0" tint="-0.14999847407452621"/>
      </right>
      <top style="medium">
        <color theme="0" tint="-0.14993743705557422"/>
      </top>
      <bottom/>
      <diagonal/>
    </border>
    <border>
      <left style="double">
        <color theme="0" tint="-0.14999847407452621"/>
      </left>
      <right style="double">
        <color theme="0" tint="-0.14999847407452621"/>
      </right>
      <top style="double">
        <color theme="0" tint="-0.14999847407452621"/>
      </top>
      <bottom/>
      <diagonal/>
    </border>
    <border>
      <left style="double">
        <color theme="0" tint="-0.14999847407452621"/>
      </left>
      <right/>
      <top style="double">
        <color theme="0" tint="-0.14999847407452621"/>
      </top>
      <bottom/>
      <diagonal/>
    </border>
    <border>
      <left style="double">
        <color theme="0" tint="-0.14999847407452621"/>
      </left>
      <right/>
      <top/>
      <bottom style="double">
        <color theme="0" tint="-0.14996795556505021"/>
      </bottom>
      <diagonal/>
    </border>
    <border>
      <left style="double">
        <color theme="0" tint="-0.14999847407452621"/>
      </left>
      <right/>
      <top style="double">
        <color theme="0" tint="-0.14999847407452621"/>
      </top>
      <bottom style="medium">
        <color theme="0" tint="-0.14996795556505021"/>
      </bottom>
      <diagonal/>
    </border>
    <border>
      <left/>
      <right/>
      <top style="double">
        <color theme="0" tint="-0.14999847407452621"/>
      </top>
      <bottom style="medium">
        <color theme="0" tint="-0.14996795556505021"/>
      </bottom>
      <diagonal/>
    </border>
    <border>
      <left/>
      <right style="double">
        <color theme="0" tint="-0.14999847407452621"/>
      </right>
      <top style="double">
        <color theme="0" tint="-0.14996795556505021"/>
      </top>
      <bottom/>
      <diagonal/>
    </border>
    <border>
      <left style="double">
        <color theme="4" tint="0.59999389629810485"/>
      </left>
      <right style="double">
        <color theme="0" tint="-0.14999847407452621"/>
      </right>
      <top/>
      <bottom style="double">
        <color theme="0" tint="-0.14996795556505021"/>
      </bottom>
      <diagonal/>
    </border>
    <border>
      <left style="double">
        <color theme="4" tint="0.59999389629810485"/>
      </left>
      <right style="double">
        <color theme="0" tint="-0.14999847407452621"/>
      </right>
      <top/>
      <bottom/>
      <diagonal/>
    </border>
    <border>
      <left/>
      <right style="double">
        <color theme="4" tint="0.59999389629810485"/>
      </right>
      <top style="double">
        <color theme="0" tint="-0.14996795556505021"/>
      </top>
      <bottom/>
      <diagonal/>
    </border>
    <border>
      <left/>
      <right style="double">
        <color theme="4" tint="0.59999389629810485"/>
      </right>
      <top/>
      <bottom/>
      <diagonal/>
    </border>
    <border>
      <left style="double">
        <color theme="0" tint="-0.14999847407452621"/>
      </left>
      <right style="double">
        <color theme="4" tint="0.59999389629810485"/>
      </right>
      <top style="double">
        <color theme="0" tint="-0.14999847407452621"/>
      </top>
      <bottom style="medium">
        <color theme="0" tint="-0.14999847407452621"/>
      </bottom>
      <diagonal/>
    </border>
    <border>
      <left style="double">
        <color theme="0" tint="-0.14999847407452621"/>
      </left>
      <right style="double">
        <color theme="4" tint="0.59999389629810485"/>
      </right>
      <top style="medium">
        <color theme="0" tint="-0.14999847407452621"/>
      </top>
      <bottom style="double">
        <color theme="0" tint="-0.14990691854609822"/>
      </bottom>
      <diagonal/>
    </border>
    <border>
      <left style="double">
        <color theme="4" tint="0.59999389629810485"/>
      </left>
      <right/>
      <top/>
      <bottom/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double">
        <color theme="0" tint="-0.14999847407452621"/>
      </bottom>
      <diagonal/>
    </border>
    <border>
      <left/>
      <right/>
      <top/>
      <bottom style="medium">
        <color theme="8" tint="-0.249977111117893"/>
      </bottom>
      <diagonal/>
    </border>
    <border>
      <left style="double">
        <color theme="4" tint="0.59999389629810485"/>
      </left>
      <right style="double">
        <color theme="4" tint="0.59999389629810485"/>
      </right>
      <top/>
      <bottom/>
      <diagonal/>
    </border>
    <border>
      <left/>
      <right style="double">
        <color theme="0" tint="-0.14999847407452621"/>
      </right>
      <top style="medium">
        <color theme="0" tint="-0.14993743705557422"/>
      </top>
      <bottom style="double">
        <color theme="0" tint="-0.14999847407452621"/>
      </bottom>
      <diagonal/>
    </border>
    <border>
      <left/>
      <right style="double">
        <color theme="0" tint="-0.14999847407452621"/>
      </right>
      <top style="medium">
        <color theme="0" tint="-0.14993743705557422"/>
      </top>
      <bottom/>
      <diagonal/>
    </border>
    <border>
      <left/>
      <right style="double">
        <color theme="0" tint="-0.14999847407452621"/>
      </right>
      <top style="double">
        <color theme="0" tint="-0.14999847407452621"/>
      </top>
      <bottom/>
      <diagonal/>
    </border>
    <border>
      <left/>
      <right style="double">
        <color theme="4" tint="0.59999389629810485"/>
      </right>
      <top/>
      <bottom style="medium">
        <color indexed="64"/>
      </bottom>
      <diagonal/>
    </border>
    <border>
      <left/>
      <right style="double">
        <color theme="0" tint="-0.14990691854609822"/>
      </right>
      <top style="double">
        <color theme="0" tint="-0.14990691854609822"/>
      </top>
      <bottom style="double">
        <color theme="0" tint="-0.14990691854609822"/>
      </bottom>
      <diagonal/>
    </border>
    <border>
      <left/>
      <right style="double">
        <color theme="0" tint="-0.14990691854609822"/>
      </right>
      <top style="double">
        <color theme="0" tint="-0.14990691854609822"/>
      </top>
      <bottom/>
      <diagonal/>
    </border>
    <border>
      <left/>
      <right style="medium">
        <color theme="4" tint="0.59999389629810485"/>
      </right>
      <top/>
      <bottom/>
      <diagonal/>
    </border>
    <border>
      <left style="medium">
        <color theme="4" tint="0.59999389629810485"/>
      </left>
      <right style="double">
        <color theme="4" tint="0.59999389629810485"/>
      </right>
      <top/>
      <bottom/>
      <diagonal/>
    </border>
    <border>
      <left style="medium">
        <color theme="4" tint="0.59999389629810485"/>
      </left>
      <right style="double">
        <color theme="4" tint="0.59999389629810485"/>
      </right>
      <top style="double">
        <color theme="0" tint="-0.14996795556505021"/>
      </top>
      <bottom style="double">
        <color theme="0" tint="-0.14993743705557422"/>
      </bottom>
      <diagonal/>
    </border>
    <border>
      <left style="medium">
        <color theme="4" tint="0.59999389629810485"/>
      </left>
      <right style="double">
        <color theme="4" tint="0.59999389629810485"/>
      </right>
      <top style="double">
        <color theme="0" tint="-0.14993743705557422"/>
      </top>
      <bottom style="double">
        <color theme="0" tint="-0.14993743705557422"/>
      </bottom>
      <diagonal/>
    </border>
    <border>
      <left style="medium">
        <color theme="4" tint="0.59999389629810485"/>
      </left>
      <right style="double">
        <color theme="4" tint="0.59999389629810485"/>
      </right>
      <top style="double">
        <color theme="0" tint="-0.14993743705557422"/>
      </top>
      <bottom/>
      <diagonal/>
    </border>
    <border>
      <left style="medium">
        <color theme="4" tint="0.59999389629810485"/>
      </left>
      <right style="double">
        <color theme="4" tint="0.59999389629810485"/>
      </right>
      <top/>
      <bottom style="double">
        <color theme="0" tint="-0.14996795556505021"/>
      </bottom>
      <diagonal/>
    </border>
    <border>
      <left style="medium">
        <color theme="4" tint="0.59999389629810485"/>
      </left>
      <right style="double">
        <color theme="4" tint="0.59999389629810485"/>
      </right>
      <top style="medium">
        <color indexed="64"/>
      </top>
      <bottom/>
      <diagonal/>
    </border>
    <border>
      <left/>
      <right/>
      <top style="medium">
        <color theme="4" tint="0.59999389629810485"/>
      </top>
      <bottom/>
      <diagonal/>
    </border>
    <border>
      <left style="double">
        <color theme="4" tint="0.59999389629810485"/>
      </left>
      <right style="double">
        <color theme="0" tint="-0.14999847407452621"/>
      </right>
      <top style="double">
        <color theme="0" tint="-0.14996795556505021"/>
      </top>
      <bottom style="medium">
        <color theme="4" tint="0.59999389629810485"/>
      </bottom>
      <diagonal/>
    </border>
    <border>
      <left/>
      <right style="double">
        <color theme="4" tint="0.59999389629810485"/>
      </right>
      <top style="medium">
        <color theme="4" tint="0.59999389629810485"/>
      </top>
      <bottom/>
      <diagonal/>
    </border>
    <border>
      <left style="double">
        <color theme="4" tint="0.59999389629810485"/>
      </left>
      <right/>
      <top style="medium">
        <color theme="4" tint="0.59999389629810485"/>
      </top>
      <bottom/>
      <diagonal/>
    </border>
    <border>
      <left/>
      <right style="medium">
        <color theme="4" tint="0.59999389629810485"/>
      </right>
      <top style="medium">
        <color theme="4" tint="0.59999389629810485"/>
      </top>
      <bottom/>
      <diagonal/>
    </border>
    <border>
      <left style="double">
        <color theme="0" tint="-0.14999847407452621"/>
      </left>
      <right style="medium">
        <color theme="4" tint="0.59999389629810485"/>
      </right>
      <top/>
      <bottom/>
      <diagonal/>
    </border>
    <border>
      <left style="double">
        <color theme="0" tint="-0.14999847407452621"/>
      </left>
      <right style="medium">
        <color theme="4" tint="0.59999389629810485"/>
      </right>
      <top/>
      <bottom style="medium">
        <color theme="0" tint="-0.14996795556505021"/>
      </bottom>
      <diagonal/>
    </border>
    <border>
      <left style="medium">
        <color rgb="FFFFC000"/>
      </left>
      <right style="medium">
        <color theme="4" tint="0.59999389629810485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4" tint="0.59999389629810485"/>
      </left>
      <right style="double">
        <color theme="4" tint="0.59999389629810485"/>
      </right>
      <top style="double">
        <color theme="0" tint="-0.14996795556505021"/>
      </top>
      <bottom style="medium">
        <color theme="4" tint="0.59999389629810485"/>
      </bottom>
      <diagonal/>
    </border>
    <border>
      <left/>
      <right style="double">
        <color theme="4" tint="0.59999389629810485"/>
      </right>
      <top style="double">
        <color theme="0" tint="-0.14996795556505021"/>
      </top>
      <bottom style="medium">
        <color theme="4" tint="0.59999389629810485"/>
      </bottom>
      <diagonal/>
    </border>
    <border>
      <left/>
      <right style="double">
        <color theme="0" tint="-0.14999847407452621"/>
      </right>
      <top style="double">
        <color theme="0" tint="-0.14996795556505021"/>
      </top>
      <bottom style="medium">
        <color theme="4" tint="0.59999389629810485"/>
      </bottom>
      <diagonal/>
    </border>
    <border>
      <left/>
      <right style="double">
        <color theme="0" tint="-0.14990691854609822"/>
      </right>
      <top style="double">
        <color theme="0" tint="-0.14990691854609822"/>
      </top>
      <bottom style="medium">
        <color theme="4" tint="0.59999389629810485"/>
      </bottom>
      <diagonal/>
    </border>
    <border>
      <left style="medium">
        <color rgb="FFFFC000"/>
      </left>
      <right style="double">
        <color theme="0" tint="-0.14990691854609822"/>
      </right>
      <top style="double">
        <color theme="0" tint="-0.14990691854609822"/>
      </top>
      <bottom style="medium">
        <color theme="4" tint="0.59999389629810485"/>
      </bottom>
      <diagonal/>
    </border>
    <border>
      <left style="medium">
        <color indexed="64"/>
      </left>
      <right/>
      <top style="double">
        <color theme="0" tint="-0.14990691854609822"/>
      </top>
      <bottom style="medium">
        <color theme="4" tint="0.59999389629810485"/>
      </bottom>
      <diagonal/>
    </border>
    <border>
      <left style="double">
        <color theme="4" tint="0.59999389629810485"/>
      </left>
      <right style="double">
        <color theme="4" tint="0.59999389629810485"/>
      </right>
      <top/>
      <bottom style="medium">
        <color theme="4" tint="0.59999389629810485"/>
      </bottom>
      <diagonal/>
    </border>
    <border>
      <left/>
      <right style="double">
        <color theme="0" tint="-0.14999847407452621"/>
      </right>
      <top/>
      <bottom style="medium">
        <color theme="4" tint="0.59999389629810485"/>
      </bottom>
      <diagonal/>
    </border>
    <border>
      <left style="double">
        <color theme="0" tint="-0.14999847407452621"/>
      </left>
      <right style="medium">
        <color theme="8"/>
      </right>
      <top style="double">
        <color theme="0" tint="-0.14999847407452621"/>
      </top>
      <bottom style="medium">
        <color theme="4" tint="0.59999389629810485"/>
      </bottom>
      <diagonal/>
    </border>
    <border>
      <left style="medium">
        <color rgb="FFFFC000"/>
      </left>
      <right style="medium">
        <color theme="4" tint="0.59999389629810485"/>
      </right>
      <top style="medium">
        <color theme="0" tint="-0.14996795556505021"/>
      </top>
      <bottom style="medium">
        <color theme="4" tint="0.59999389629810485"/>
      </bottom>
      <diagonal/>
    </border>
    <border>
      <left style="double">
        <color theme="0" tint="-0.14999847407452621"/>
      </left>
      <right style="double">
        <color theme="4" tint="0.59999389629810485"/>
      </right>
      <top style="double">
        <color theme="0" tint="-0.14999847407452621"/>
      </top>
      <bottom style="medium">
        <color theme="4" tint="0.59999389629810485"/>
      </bottom>
      <diagonal/>
    </border>
    <border>
      <left style="double">
        <color theme="0" tint="-0.14999847407452621"/>
      </left>
      <right style="double">
        <color theme="4" tint="0.59999389629810485"/>
      </right>
      <top style="double">
        <color theme="0" tint="-0.14999847407452621"/>
      </top>
      <bottom style="medium">
        <color theme="8" tint="-0.249977111117893"/>
      </bottom>
      <diagonal/>
    </border>
    <border>
      <left style="double">
        <color theme="0" tint="-0.14999847407452621"/>
      </left>
      <right style="double">
        <color theme="4" tint="0.59999389629810485"/>
      </right>
      <top style="medium">
        <color theme="8" tint="-0.249977111117893"/>
      </top>
      <bottom style="medium">
        <color theme="8" tint="-0.249977111117893"/>
      </bottom>
      <diagonal/>
    </border>
    <border>
      <left style="double">
        <color theme="0" tint="-0.14999847407452621"/>
      </left>
      <right style="double">
        <color theme="4" tint="0.59999389629810485"/>
      </right>
      <top style="medium">
        <color theme="8" tint="-0.249977111117893"/>
      </top>
      <bottom style="double">
        <color theme="0" tint="-0.14999847407452621"/>
      </bottom>
      <diagonal/>
    </border>
    <border>
      <left style="double">
        <color theme="4" tint="0.59999389629810485"/>
      </left>
      <right style="double">
        <color theme="4" tint="0.59999389629810485"/>
      </right>
      <top style="medium">
        <color theme="4" tint="0.59999389629810485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indexed="64"/>
      </top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indexed="64"/>
      </right>
      <top style="double">
        <color indexed="64"/>
      </top>
      <bottom style="double">
        <color theme="0" tint="-0.14996795556505021"/>
      </bottom>
      <diagonal/>
    </border>
    <border>
      <left style="double">
        <color indexed="64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indexed="64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indexed="64"/>
      </left>
      <right/>
      <top style="double">
        <color theme="0" tint="-0.14996795556505021"/>
      </top>
      <bottom style="double">
        <color indexed="64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indexed="64"/>
      </bottom>
      <diagonal/>
    </border>
    <border>
      <left style="double">
        <color theme="0" tint="-0.14996795556505021"/>
      </left>
      <right style="double">
        <color indexed="64"/>
      </right>
      <top style="double">
        <color theme="0" tint="-0.14996795556505021"/>
      </top>
      <bottom style="double">
        <color indexed="64"/>
      </bottom>
      <diagonal/>
    </border>
    <border>
      <left style="double">
        <color indexed="64"/>
      </left>
      <right style="double">
        <color theme="0" tint="-0.14999847407452621"/>
      </right>
      <top style="double">
        <color indexed="64"/>
      </top>
      <bottom/>
      <diagonal/>
    </border>
    <border>
      <left style="double">
        <color theme="0" tint="-0.14999847407452621"/>
      </left>
      <right style="double">
        <color theme="0" tint="-0.14999847407452621"/>
      </right>
      <top style="double">
        <color indexed="64"/>
      </top>
      <bottom/>
      <diagonal/>
    </border>
    <border>
      <left style="double">
        <color theme="0" tint="-0.14999847407452621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theme="0" tint="-0.14999847407452621"/>
      </right>
      <top/>
      <bottom style="double">
        <color theme="0" tint="-0.14999847407452621"/>
      </bottom>
      <diagonal/>
    </border>
    <border>
      <left style="double">
        <color indexed="64"/>
      </left>
      <right style="double">
        <color theme="0" tint="-0.14999847407452621"/>
      </right>
      <top style="double">
        <color theme="0" tint="-0.14999847407452621"/>
      </top>
      <bottom style="double">
        <color theme="0" tint="-0.14999847407452621"/>
      </bottom>
      <diagonal/>
    </border>
    <border>
      <left style="double">
        <color indexed="64"/>
      </left>
      <right style="double">
        <color theme="0" tint="-0.14999847407452621"/>
      </right>
      <top style="double">
        <color theme="0" tint="-0.14999847407452621"/>
      </top>
      <bottom style="double">
        <color indexed="64"/>
      </bottom>
      <diagonal/>
    </border>
    <border>
      <left style="double">
        <color theme="0" tint="-0.14999847407452621"/>
      </left>
      <right style="double">
        <color theme="0" tint="-0.14999847407452621"/>
      </right>
      <top style="double">
        <color theme="0" tint="-0.14999847407452621"/>
      </top>
      <bottom style="double">
        <color indexed="64"/>
      </bottom>
      <diagonal/>
    </border>
    <border>
      <left style="double">
        <color theme="0" tint="-0.14999847407452621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theme="0" tint="-0.14999847407452621"/>
      </top>
      <bottom style="double">
        <color theme="0" tint="-0.1499984740745262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309">
    <xf numFmtId="0" fontId="0" fillId="0" borderId="0" xfId="0"/>
    <xf numFmtId="164" fontId="1" fillId="3" borderId="0" xfId="0" applyNumberFormat="1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Border="1" applyProtection="1"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43" fontId="8" fillId="3" borderId="0" xfId="2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43" fontId="8" fillId="3" borderId="0" xfId="2" applyFont="1" applyFill="1" applyProtection="1">
      <protection locked="0"/>
    </xf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8" fillId="0" borderId="3" xfId="0" applyFont="1" applyBorder="1" applyAlignment="1">
      <alignment horizontal="left" vertical="center" indent="1"/>
    </xf>
    <xf numFmtId="0" fontId="8" fillId="2" borderId="0" xfId="0" applyFont="1" applyFill="1" applyAlignment="1" applyProtection="1">
      <alignment horizontal="center"/>
      <protection locked="0"/>
    </xf>
    <xf numFmtId="0" fontId="1" fillId="3" borderId="0" xfId="1" applyFont="1" applyFill="1" applyBorder="1" applyAlignment="1" applyProtection="1">
      <alignment horizontal="center" vertical="top" wrapText="1"/>
    </xf>
    <xf numFmtId="0" fontId="1" fillId="3" borderId="0" xfId="3" applyFont="1" applyFill="1" applyBorder="1" applyProtection="1"/>
    <xf numFmtId="0" fontId="1" fillId="2" borderId="0" xfId="1" applyFont="1" applyFill="1" applyBorder="1" applyAlignment="1" applyProtection="1">
      <alignment horizontal="center" vertical="top" wrapText="1"/>
    </xf>
    <xf numFmtId="0" fontId="8" fillId="2" borderId="0" xfId="0" applyFont="1" applyFill="1" applyProtection="1"/>
    <xf numFmtId="0" fontId="8" fillId="2" borderId="0" xfId="0" applyFont="1" applyFill="1" applyProtection="1">
      <protection locked="0"/>
    </xf>
    <xf numFmtId="43" fontId="8" fillId="2" borderId="0" xfId="2" applyFont="1" applyFill="1" applyProtection="1">
      <protection locked="0"/>
    </xf>
    <xf numFmtId="0" fontId="1" fillId="3" borderId="0" xfId="3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43" fontId="8" fillId="3" borderId="0" xfId="0" applyNumberFormat="1" applyFont="1" applyFill="1" applyAlignment="1" applyProtection="1">
      <alignment horizontal="center"/>
      <protection locked="0"/>
    </xf>
    <xf numFmtId="43" fontId="8" fillId="3" borderId="0" xfId="2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8" fillId="3" borderId="0" xfId="0" quotePrefix="1" applyFont="1" applyFill="1" applyProtection="1">
      <protection locked="0"/>
    </xf>
    <xf numFmtId="0" fontId="1" fillId="3" borderId="0" xfId="0" applyFont="1" applyFill="1" applyBorder="1" applyAlignment="1" applyProtection="1">
      <alignment horizontal="center" vertical="center" textRotation="90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0" fontId="8" fillId="2" borderId="0" xfId="0" applyNumberFormat="1" applyFont="1" applyFill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0" borderId="0" xfId="0" applyNumberFormat="1" applyFont="1" applyBorder="1" applyProtection="1">
      <protection locked="0"/>
    </xf>
    <xf numFmtId="0" fontId="8" fillId="2" borderId="0" xfId="2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43" fontId="10" fillId="3" borderId="0" xfId="2" applyFont="1" applyFill="1" applyAlignment="1" applyProtection="1">
      <alignment horizontal="left"/>
      <protection locked="0"/>
    </xf>
    <xf numFmtId="0" fontId="9" fillId="3" borderId="0" xfId="0" applyFont="1" applyFill="1" applyBorder="1" applyAlignment="1" applyProtection="1">
      <alignment horizontal="center" vertical="center" textRotation="90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indent="1"/>
      <protection locked="0"/>
    </xf>
    <xf numFmtId="0" fontId="8" fillId="3" borderId="0" xfId="0" applyFont="1" applyFill="1" applyAlignment="1" applyProtection="1">
      <alignment horizontal="left" vertical="center" indent="1"/>
      <protection locked="0"/>
    </xf>
    <xf numFmtId="43" fontId="10" fillId="3" borderId="0" xfId="2" applyFont="1" applyFill="1" applyAlignment="1" applyProtection="1">
      <alignment horizontal="left" vertical="center" indent="1"/>
      <protection locked="0"/>
    </xf>
    <xf numFmtId="0" fontId="8" fillId="3" borderId="0" xfId="0" applyFont="1" applyFill="1" applyBorder="1" applyAlignment="1" applyProtection="1">
      <alignment horizontal="left" vertical="center" indent="1"/>
      <protection locked="0"/>
    </xf>
    <xf numFmtId="43" fontId="8" fillId="3" borderId="0" xfId="2" applyFont="1" applyFill="1" applyBorder="1" applyAlignment="1" applyProtection="1">
      <alignment horizontal="left" vertical="center" indent="1"/>
      <protection locked="0"/>
    </xf>
    <xf numFmtId="0" fontId="8" fillId="3" borderId="0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Border="1" applyAlignment="1" applyProtection="1">
      <alignment horizontal="left" vertical="center" indent="1"/>
      <protection locked="0"/>
    </xf>
    <xf numFmtId="43" fontId="8" fillId="3" borderId="0" xfId="2" applyFont="1" applyFill="1" applyAlignment="1" applyProtection="1">
      <alignment horizontal="left" vertical="center" inden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3" fontId="1" fillId="2" borderId="0" xfId="0" applyNumberFormat="1" applyFont="1" applyFill="1" applyBorder="1" applyProtection="1">
      <protection locked="0"/>
    </xf>
    <xf numFmtId="0" fontId="8" fillId="3" borderId="0" xfId="0" applyFont="1" applyFill="1" applyAlignment="1" applyProtection="1">
      <alignment horizontal="left" vertical="top" indent="1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left" vertical="center" indent="1"/>
    </xf>
    <xf numFmtId="0" fontId="8" fillId="2" borderId="0" xfId="0" quotePrefix="1" applyFont="1" applyFill="1" applyAlignment="1" applyProtection="1">
      <alignment horizontal="center"/>
      <protection locked="0"/>
    </xf>
    <xf numFmtId="0" fontId="15" fillId="8" borderId="2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 vertical="center"/>
    </xf>
    <xf numFmtId="0" fontId="17" fillId="3" borderId="0" xfId="1" applyFont="1" applyFill="1" applyBorder="1" applyAlignment="1" applyProtection="1">
      <alignment horizontal="center" vertical="center" wrapText="1"/>
    </xf>
    <xf numFmtId="0" fontId="15" fillId="3" borderId="0" xfId="1" applyFont="1" applyFill="1" applyBorder="1" applyAlignment="1" applyProtection="1">
      <alignment horizontal="left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1" fillId="2" borderId="0" xfId="0" applyNumberFormat="1" applyFont="1" applyFill="1" applyAlignment="1" applyProtection="1">
      <alignment vertical="center"/>
    </xf>
    <xf numFmtId="165" fontId="1" fillId="2" borderId="0" xfId="0" applyNumberFormat="1" applyFont="1" applyFill="1" applyAlignment="1" applyProtection="1">
      <alignment horizontal="center" vertical="center"/>
    </xf>
    <xf numFmtId="9" fontId="8" fillId="3" borderId="0" xfId="0" applyNumberFormat="1" applyFont="1" applyFill="1" applyAlignment="1" applyProtection="1">
      <alignment horizontal="center"/>
      <protection locked="0"/>
    </xf>
    <xf numFmtId="167" fontId="8" fillId="3" borderId="0" xfId="2" applyNumberFormat="1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166" fontId="1" fillId="2" borderId="0" xfId="0" applyNumberFormat="1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4" fontId="1" fillId="3" borderId="0" xfId="0" applyNumberFormat="1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 indent="1"/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168" fontId="8" fillId="3" borderId="0" xfId="0" applyNumberFormat="1" applyFont="1" applyFill="1" applyBorder="1" applyProtection="1">
      <protection locked="0"/>
    </xf>
    <xf numFmtId="9" fontId="14" fillId="8" borderId="0" xfId="0" applyNumberFormat="1" applyFont="1" applyFill="1" applyBorder="1" applyAlignment="1" applyProtection="1">
      <alignment horizontal="center" vertical="center" textRotation="90"/>
    </xf>
    <xf numFmtId="169" fontId="8" fillId="3" borderId="0" xfId="0" applyNumberFormat="1" applyFont="1" applyFill="1" applyBorder="1" applyAlignment="1" applyProtection="1">
      <alignment horizontal="left" vertical="center" wrapText="1"/>
      <protection locked="0"/>
    </xf>
    <xf numFmtId="3" fontId="8" fillId="3" borderId="0" xfId="0" applyNumberFormat="1" applyFont="1" applyFill="1" applyBorder="1" applyProtection="1">
      <protection locked="0"/>
    </xf>
    <xf numFmtId="5" fontId="10" fillId="3" borderId="0" xfId="2" applyNumberFormat="1" applyFont="1" applyFill="1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 vertical="center" indent="1"/>
      <protection locked="0"/>
    </xf>
    <xf numFmtId="0" fontId="0" fillId="3" borderId="0" xfId="0" applyFill="1"/>
    <xf numFmtId="0" fontId="29" fillId="3" borderId="0" xfId="0" applyFont="1" applyFill="1" applyBorder="1"/>
    <xf numFmtId="0" fontId="0" fillId="3" borderId="0" xfId="0" applyFill="1" applyBorder="1"/>
    <xf numFmtId="0" fontId="29" fillId="3" borderId="0" xfId="0" applyFont="1" applyFill="1"/>
    <xf numFmtId="0" fontId="30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 wrapText="1"/>
    </xf>
    <xf numFmtId="0" fontId="15" fillId="8" borderId="14" xfId="0" applyFont="1" applyFill="1" applyBorder="1" applyAlignment="1" applyProtection="1">
      <alignment horizontal="center" vertical="center"/>
      <protection locked="0"/>
    </xf>
    <xf numFmtId="0" fontId="15" fillId="8" borderId="34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left" vertical="center" indent="4"/>
      <protection locked="0"/>
    </xf>
    <xf numFmtId="0" fontId="15" fillId="8" borderId="23" xfId="0" applyFont="1" applyFill="1" applyBorder="1" applyAlignment="1" applyProtection="1">
      <alignment horizontal="center" vertical="center"/>
      <protection locked="0"/>
    </xf>
    <xf numFmtId="0" fontId="15" fillId="8" borderId="43" xfId="0" applyFont="1" applyFill="1" applyBorder="1" applyAlignment="1" applyProtection="1">
      <alignment horizontal="center" vertical="center"/>
      <protection locked="0"/>
    </xf>
    <xf numFmtId="0" fontId="15" fillId="8" borderId="22" xfId="0" applyFont="1" applyFill="1" applyBorder="1" applyAlignment="1" applyProtection="1">
      <alignment horizontal="center" vertical="center"/>
      <protection locked="0"/>
    </xf>
    <xf numFmtId="0" fontId="15" fillId="8" borderId="44" xfId="0" applyFont="1" applyFill="1" applyBorder="1" applyAlignment="1" applyProtection="1">
      <alignment horizontal="center" vertical="center"/>
      <protection locked="0"/>
    </xf>
    <xf numFmtId="0" fontId="15" fillId="8" borderId="45" xfId="0" applyFont="1" applyFill="1" applyBorder="1" applyAlignment="1" applyProtection="1">
      <alignment horizontal="center" vertical="center"/>
      <protection locked="0"/>
    </xf>
    <xf numFmtId="0" fontId="15" fillId="8" borderId="46" xfId="0" applyFont="1" applyFill="1" applyBorder="1" applyAlignment="1" applyProtection="1">
      <alignment horizontal="center" vertical="center"/>
      <protection locked="0"/>
    </xf>
    <xf numFmtId="0" fontId="15" fillId="8" borderId="47" xfId="0" applyFont="1" applyFill="1" applyBorder="1" applyAlignment="1" applyProtection="1">
      <alignment horizontal="center" vertical="center"/>
      <protection locked="0"/>
    </xf>
    <xf numFmtId="0" fontId="15" fillId="8" borderId="48" xfId="0" applyFont="1" applyFill="1" applyBorder="1" applyAlignment="1" applyProtection="1">
      <alignment horizontal="center" vertical="center"/>
      <protection locked="0"/>
    </xf>
    <xf numFmtId="0" fontId="15" fillId="8" borderId="49" xfId="0" applyFont="1" applyFill="1" applyBorder="1" applyAlignment="1" applyProtection="1">
      <alignment horizontal="center" vertical="center"/>
      <protection locked="0"/>
    </xf>
    <xf numFmtId="0" fontId="15" fillId="8" borderId="50" xfId="0" applyFont="1" applyFill="1" applyBorder="1" applyAlignment="1" applyProtection="1">
      <alignment horizontal="center" vertical="center"/>
      <protection locked="0"/>
    </xf>
    <xf numFmtId="0" fontId="15" fillId="8" borderId="51" xfId="0" applyFont="1" applyFill="1" applyBorder="1" applyAlignment="1" applyProtection="1">
      <alignment horizontal="center" vertical="center"/>
      <protection locked="0"/>
    </xf>
    <xf numFmtId="0" fontId="24" fillId="8" borderId="52" xfId="0" applyFont="1" applyFill="1" applyBorder="1" applyAlignment="1" applyProtection="1">
      <alignment horizontal="center" vertical="center"/>
      <protection locked="0"/>
    </xf>
    <xf numFmtId="0" fontId="15" fillId="8" borderId="57" xfId="0" applyFont="1" applyFill="1" applyBorder="1" applyAlignment="1" applyProtection="1">
      <alignment horizontal="center" vertical="center"/>
      <protection locked="0"/>
    </xf>
    <xf numFmtId="9" fontId="14" fillId="8" borderId="65" xfId="0" applyNumberFormat="1" applyFont="1" applyFill="1" applyBorder="1" applyAlignment="1" applyProtection="1">
      <alignment horizontal="center" vertical="center" textRotation="90"/>
    </xf>
    <xf numFmtId="9" fontId="14" fillId="8" borderId="61" xfId="0" applyNumberFormat="1" applyFont="1" applyFill="1" applyBorder="1" applyAlignment="1" applyProtection="1">
      <alignment horizontal="center" vertical="center" textRotation="90"/>
    </xf>
    <xf numFmtId="5" fontId="15" fillId="8" borderId="72" xfId="2" applyNumberFormat="1" applyFont="1" applyFill="1" applyBorder="1" applyAlignment="1" applyProtection="1">
      <alignment horizontal="right" vertical="center"/>
      <protection locked="0"/>
    </xf>
    <xf numFmtId="0" fontId="15" fillId="3" borderId="75" xfId="0" applyFont="1" applyFill="1" applyBorder="1" applyAlignment="1" applyProtection="1">
      <alignment horizontal="left" vertical="center" indent="1"/>
      <protection locked="0"/>
    </xf>
    <xf numFmtId="0" fontId="15" fillId="3" borderId="76" xfId="0" applyFont="1" applyFill="1" applyBorder="1" applyAlignment="1" applyProtection="1">
      <alignment horizontal="left" vertical="center" indent="1"/>
      <protection locked="0"/>
    </xf>
    <xf numFmtId="0" fontId="15" fillId="3" borderId="0" xfId="0" applyFont="1" applyFill="1" applyBorder="1" applyAlignment="1" applyProtection="1">
      <alignment horizontal="center" wrapText="1"/>
    </xf>
    <xf numFmtId="9" fontId="14" fillId="8" borderId="77" xfId="0" applyNumberFormat="1" applyFont="1" applyFill="1" applyBorder="1" applyAlignment="1" applyProtection="1">
      <alignment horizontal="center" vertical="center" textRotation="90"/>
    </xf>
    <xf numFmtId="9" fontId="14" fillId="8" borderId="28" xfId="0" applyNumberFormat="1" applyFont="1" applyFill="1" applyBorder="1" applyAlignment="1" applyProtection="1">
      <alignment horizontal="center" vertical="center" textRotation="90"/>
    </xf>
    <xf numFmtId="9" fontId="14" fillId="8" borderId="84" xfId="0" applyNumberFormat="1" applyFont="1" applyFill="1" applyBorder="1" applyAlignment="1" applyProtection="1">
      <alignment horizontal="center" vertical="center" textRotation="90"/>
    </xf>
    <xf numFmtId="43" fontId="1" fillId="3" borderId="83" xfId="2" applyFont="1" applyFill="1" applyBorder="1" applyAlignment="1" applyProtection="1">
      <alignment horizontal="center" wrapText="1"/>
    </xf>
    <xf numFmtId="164" fontId="1" fillId="3" borderId="83" xfId="0" applyNumberFormat="1" applyFont="1" applyFill="1" applyBorder="1" applyAlignment="1" applyProtection="1">
      <alignment horizontal="center" textRotation="90" wrapText="1"/>
    </xf>
    <xf numFmtId="0" fontId="1" fillId="3" borderId="83" xfId="0" applyFont="1" applyFill="1" applyBorder="1" applyAlignment="1" applyProtection="1">
      <alignment horizontal="center" vertical="center" textRotation="90"/>
      <protection locked="0"/>
    </xf>
    <xf numFmtId="164" fontId="1" fillId="3" borderId="83" xfId="0" applyNumberFormat="1" applyFont="1" applyFill="1" applyBorder="1" applyAlignment="1" applyProtection="1">
      <alignment horizontal="left" vertical="center" wrapText="1"/>
      <protection locked="0"/>
    </xf>
    <xf numFmtId="0" fontId="15" fillId="8" borderId="88" xfId="0" applyFont="1" applyFill="1" applyBorder="1" applyAlignment="1" applyProtection="1">
      <alignment horizontal="center" vertical="center"/>
      <protection locked="0"/>
    </xf>
    <xf numFmtId="0" fontId="15" fillId="8" borderId="89" xfId="0" applyFont="1" applyFill="1" applyBorder="1" applyAlignment="1" applyProtection="1">
      <alignment horizontal="center" vertical="center"/>
      <protection locked="0"/>
    </xf>
    <xf numFmtId="5" fontId="15" fillId="8" borderId="98" xfId="2" applyNumberFormat="1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0" fontId="26" fillId="3" borderId="97" xfId="0" applyFont="1" applyFill="1" applyBorder="1" applyAlignment="1" applyProtection="1">
      <alignment vertical="center" wrapText="1"/>
    </xf>
    <xf numFmtId="0" fontId="1" fillId="3" borderId="97" xfId="1" applyFont="1" applyFill="1" applyBorder="1" applyAlignment="1" applyProtection="1">
      <alignment horizontal="center" vertical="top" wrapText="1"/>
    </xf>
    <xf numFmtId="9" fontId="1" fillId="8" borderId="104" xfId="2" applyNumberFormat="1" applyFont="1" applyFill="1" applyBorder="1" applyAlignment="1" applyProtection="1">
      <alignment horizontal="center" vertical="center" wrapText="1"/>
      <protection locked="0"/>
    </xf>
    <xf numFmtId="0" fontId="15" fillId="3" borderId="106" xfId="0" applyFont="1" applyFill="1" applyBorder="1" applyAlignment="1" applyProtection="1">
      <alignment horizontal="left" vertical="center" indent="1"/>
      <protection locked="0"/>
    </xf>
    <xf numFmtId="0" fontId="24" fillId="8" borderId="107" xfId="0" applyFont="1" applyFill="1" applyBorder="1" applyAlignment="1" applyProtection="1">
      <alignment horizontal="center" vertical="center"/>
      <protection locked="0"/>
    </xf>
    <xf numFmtId="0" fontId="15" fillId="8" borderId="108" xfId="0" applyFont="1" applyFill="1" applyBorder="1" applyAlignment="1" applyProtection="1">
      <alignment horizontal="center" vertical="center"/>
      <protection locked="0"/>
    </xf>
    <xf numFmtId="0" fontId="15" fillId="8" borderId="109" xfId="0" applyFont="1" applyFill="1" applyBorder="1" applyAlignment="1" applyProtection="1">
      <alignment horizontal="center" vertical="center"/>
      <protection locked="0"/>
    </xf>
    <xf numFmtId="164" fontId="1" fillId="3" borderId="111" xfId="0" applyNumberFormat="1" applyFont="1" applyFill="1" applyBorder="1" applyAlignment="1" applyProtection="1">
      <alignment horizontal="left" vertical="center" wrapText="1"/>
      <protection locked="0"/>
    </xf>
    <xf numFmtId="9" fontId="1" fillId="8" borderId="114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120" xfId="0" applyFont="1" applyFill="1" applyBorder="1" applyAlignment="1">
      <alignment vertical="center"/>
    </xf>
    <xf numFmtId="0" fontId="8" fillId="3" borderId="120" xfId="0" applyFont="1" applyFill="1" applyBorder="1" applyAlignment="1" applyProtection="1">
      <alignment horizontal="left" vertical="center" wrapText="1"/>
      <protection locked="0"/>
    </xf>
    <xf numFmtId="0" fontId="18" fillId="10" borderId="123" xfId="0" applyFont="1" applyFill="1" applyBorder="1" applyAlignment="1">
      <alignment horizontal="center" vertical="center"/>
    </xf>
    <xf numFmtId="170" fontId="8" fillId="0" borderId="125" xfId="0" applyNumberFormat="1" applyFont="1" applyBorder="1" applyAlignment="1">
      <alignment horizontal="right" vertical="center"/>
    </xf>
    <xf numFmtId="0" fontId="8" fillId="0" borderId="127" xfId="0" applyFont="1" applyBorder="1" applyAlignment="1">
      <alignment horizontal="left" vertical="center" indent="1"/>
    </xf>
    <xf numFmtId="170" fontId="8" fillId="0" borderId="128" xfId="0" applyNumberFormat="1" applyFont="1" applyBorder="1" applyAlignment="1">
      <alignment horizontal="right" vertical="center"/>
    </xf>
    <xf numFmtId="0" fontId="8" fillId="3" borderId="140" xfId="0" applyFont="1" applyFill="1" applyBorder="1" applyAlignment="1" applyProtection="1">
      <alignment horizontal="left" vertical="center" wrapText="1"/>
      <protection locked="0"/>
    </xf>
    <xf numFmtId="0" fontId="8" fillId="2" borderId="140" xfId="0" applyFont="1" applyFill="1" applyBorder="1" applyProtection="1">
      <protection locked="0"/>
    </xf>
    <xf numFmtId="0" fontId="1" fillId="2" borderId="14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164" fontId="1" fillId="3" borderId="0" xfId="3" applyNumberFormat="1" applyFont="1" applyFill="1" applyBorder="1" applyAlignment="1" applyProtection="1">
      <alignment vertical="center" wrapText="1"/>
    </xf>
    <xf numFmtId="168" fontId="23" fillId="10" borderId="137" xfId="0" applyNumberFormat="1" applyFont="1" applyFill="1" applyBorder="1" applyAlignment="1" applyProtection="1">
      <alignment vertical="center" wrapText="1"/>
      <protection locked="0"/>
    </xf>
    <xf numFmtId="168" fontId="23" fillId="10" borderId="120" xfId="0" applyNumberFormat="1" applyFont="1" applyFill="1" applyBorder="1" applyAlignment="1" applyProtection="1">
      <alignment vertical="center" wrapText="1"/>
      <protection locked="0"/>
    </xf>
    <xf numFmtId="165" fontId="1" fillId="3" borderId="138" xfId="0" applyNumberFormat="1" applyFont="1" applyFill="1" applyBorder="1" applyAlignment="1" applyProtection="1">
      <alignment vertical="center"/>
      <protection locked="0"/>
    </xf>
    <xf numFmtId="168" fontId="1" fillId="3" borderId="139" xfId="0" applyNumberFormat="1" applyFont="1" applyFill="1" applyBorder="1" applyAlignment="1" applyProtection="1">
      <alignment vertical="center" wrapText="1"/>
      <protection locked="0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8" fillId="0" borderId="124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165" fontId="14" fillId="9" borderId="78" xfId="0" applyNumberFormat="1" applyFont="1" applyFill="1" applyBorder="1" applyAlignment="1" applyProtection="1">
      <alignment horizontal="center" vertical="center"/>
      <protection locked="0"/>
    </xf>
    <xf numFmtId="165" fontId="14" fillId="9" borderId="115" xfId="0" applyNumberFormat="1" applyFont="1" applyFill="1" applyBorder="1" applyAlignment="1" applyProtection="1">
      <alignment horizontal="center" vertical="center"/>
      <protection locked="0"/>
    </xf>
    <xf numFmtId="165" fontId="14" fillId="9" borderId="29" xfId="0" applyNumberFormat="1" applyFont="1" applyFill="1" applyBorder="1" applyAlignment="1" applyProtection="1">
      <alignment horizontal="center" vertical="center"/>
      <protection locked="0"/>
    </xf>
    <xf numFmtId="165" fontId="14" fillId="9" borderId="110" xfId="0" applyNumberFormat="1" applyFont="1" applyFill="1" applyBorder="1" applyAlignment="1" applyProtection="1">
      <alignment horizontal="center" vertical="center"/>
      <protection locked="0"/>
    </xf>
    <xf numFmtId="165" fontId="14" fillId="9" borderId="62" xfId="0" applyNumberFormat="1" applyFont="1" applyFill="1" applyBorder="1" applyAlignment="1" applyProtection="1">
      <alignment horizontal="center" vertical="center"/>
      <protection locked="0"/>
    </xf>
    <xf numFmtId="165" fontId="8" fillId="9" borderId="35" xfId="0" applyNumberFormat="1" applyFont="1" applyFill="1" applyBorder="1" applyAlignment="1" applyProtection="1">
      <alignment horizontal="center" vertical="center"/>
      <protection locked="0"/>
    </xf>
    <xf numFmtId="165" fontId="14" fillId="9" borderId="58" xfId="0" applyNumberFormat="1" applyFont="1" applyFill="1" applyBorder="1" applyAlignment="1" applyProtection="1">
      <alignment horizontal="center" vertical="center"/>
      <protection locked="0"/>
    </xf>
    <xf numFmtId="165" fontId="8" fillId="9" borderId="64" xfId="0" applyNumberFormat="1" applyFont="1" applyFill="1" applyBorder="1" applyAlignment="1" applyProtection="1">
      <alignment horizontal="center" vertical="center"/>
      <protection locked="0"/>
    </xf>
    <xf numFmtId="165" fontId="14" fillId="9" borderId="85" xfId="0" applyNumberFormat="1" applyFont="1" applyFill="1" applyBorder="1" applyAlignment="1" applyProtection="1">
      <alignment horizontal="center" vertical="center"/>
      <protection locked="0"/>
    </xf>
    <xf numFmtId="165" fontId="14" fillId="9" borderId="61" xfId="0" applyNumberFormat="1" applyFont="1" applyFill="1" applyBorder="1" applyAlignment="1" applyProtection="1">
      <alignment horizontal="center" vertical="center"/>
      <protection locked="0"/>
    </xf>
    <xf numFmtId="165" fontId="14" fillId="9" borderId="31" xfId="0" applyNumberFormat="1" applyFont="1" applyFill="1" applyBorder="1" applyAlignment="1" applyProtection="1">
      <alignment horizontal="center" vertical="center"/>
      <protection locked="0"/>
    </xf>
    <xf numFmtId="165" fontId="14" fillId="9" borderId="24" xfId="0" applyNumberFormat="1" applyFont="1" applyFill="1" applyBorder="1" applyAlignment="1" applyProtection="1">
      <alignment horizontal="center" vertical="center"/>
      <protection locked="0"/>
    </xf>
    <xf numFmtId="165" fontId="8" fillId="9" borderId="63" xfId="0" applyNumberFormat="1" applyFont="1" applyFill="1" applyBorder="1" applyAlignment="1" applyProtection="1">
      <alignment horizontal="center" vertical="center"/>
      <protection locked="0"/>
    </xf>
    <xf numFmtId="165" fontId="14" fillId="9" borderId="42" xfId="0" applyNumberFormat="1" applyFont="1" applyFill="1" applyBorder="1" applyAlignment="1" applyProtection="1">
      <alignment horizontal="center" vertical="center"/>
      <protection locked="0"/>
    </xf>
    <xf numFmtId="165" fontId="14" fillId="9" borderId="66" xfId="0" applyNumberFormat="1" applyFont="1" applyFill="1" applyBorder="1" applyAlignment="1" applyProtection="1">
      <alignment horizontal="center" vertical="center"/>
      <protection locked="0"/>
    </xf>
    <xf numFmtId="165" fontId="14" fillId="9" borderId="67" xfId="0" applyNumberFormat="1" applyFont="1" applyFill="1" applyBorder="1" applyAlignment="1" applyProtection="1">
      <alignment horizontal="center" vertical="center"/>
      <protection locked="0"/>
    </xf>
    <xf numFmtId="165" fontId="14" fillId="9" borderId="86" xfId="0" applyNumberFormat="1" applyFont="1" applyFill="1" applyBorder="1" applyAlignment="1" applyProtection="1">
      <alignment horizontal="center" vertical="center"/>
      <protection locked="0"/>
    </xf>
    <xf numFmtId="165" fontId="14" fillId="9" borderId="112" xfId="0" applyNumberFormat="1" applyFont="1" applyFill="1" applyBorder="1" applyAlignment="1" applyProtection="1">
      <alignment horizontal="center" vertical="center"/>
      <protection locked="0"/>
    </xf>
    <xf numFmtId="165" fontId="8" fillId="9" borderId="113" xfId="0" applyNumberFormat="1" applyFont="1" applyFill="1" applyBorder="1" applyAlignment="1" applyProtection="1">
      <alignment horizontal="center" vertical="center"/>
      <protection locked="0"/>
    </xf>
    <xf numFmtId="0" fontId="15" fillId="9" borderId="92" xfId="0" applyFont="1" applyFill="1" applyBorder="1" applyAlignment="1" applyProtection="1">
      <alignment horizontal="left" vertical="center" wrapText="1" indent="1"/>
      <protection locked="0"/>
    </xf>
    <xf numFmtId="0" fontId="15" fillId="9" borderId="93" xfId="0" applyFont="1" applyFill="1" applyBorder="1" applyAlignment="1" applyProtection="1">
      <alignment horizontal="left" vertical="center" wrapText="1" indent="1"/>
      <protection locked="0"/>
    </xf>
    <xf numFmtId="0" fontId="15" fillId="9" borderId="94" xfId="0" applyFont="1" applyFill="1" applyBorder="1" applyAlignment="1" applyProtection="1">
      <alignment horizontal="left" vertical="center" wrapText="1" indent="1"/>
      <protection locked="0"/>
    </xf>
    <xf numFmtId="0" fontId="15" fillId="9" borderId="91" xfId="0" applyFont="1" applyFill="1" applyBorder="1" applyAlignment="1" applyProtection="1">
      <alignment horizontal="left" vertical="center" wrapText="1" indent="1"/>
      <protection locked="0"/>
    </xf>
    <xf numFmtId="0" fontId="15" fillId="9" borderId="105" xfId="0" applyFont="1" applyFill="1" applyBorder="1" applyAlignment="1" applyProtection="1">
      <alignment horizontal="left" vertical="center" wrapText="1" indent="1"/>
      <protection locked="0"/>
    </xf>
    <xf numFmtId="0" fontId="1" fillId="3" borderId="13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0" fontId="1" fillId="3" borderId="134" xfId="0" applyFont="1" applyFill="1" applyBorder="1" applyAlignment="1" applyProtection="1">
      <alignment horizontal="center" vertical="center"/>
    </xf>
    <xf numFmtId="0" fontId="1" fillId="3" borderId="135" xfId="0" applyFont="1" applyFill="1" applyBorder="1" applyAlignment="1" applyProtection="1">
      <alignment horizontal="center" vertical="center"/>
    </xf>
    <xf numFmtId="168" fontId="1" fillId="3" borderId="136" xfId="0" applyNumberFormat="1" applyFont="1" applyFill="1" applyBorder="1" applyAlignment="1" applyProtection="1">
      <alignment horizontal="center" vertical="center" wrapText="1"/>
    </xf>
    <xf numFmtId="9" fontId="25" fillId="8" borderId="69" xfId="0" applyNumberFormat="1" applyFont="1" applyFill="1" applyBorder="1" applyAlignment="1" applyProtection="1">
      <alignment horizontal="center" vertical="center" textRotation="90"/>
    </xf>
    <xf numFmtId="9" fontId="14" fillId="8" borderId="42" xfId="0" applyNumberFormat="1" applyFont="1" applyFill="1" applyBorder="1" applyAlignment="1" applyProtection="1">
      <alignment horizontal="center" vertical="center" textRotation="9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1"/>
    </xf>
    <xf numFmtId="170" fontId="8" fillId="0" borderId="0" xfId="0" applyNumberFormat="1" applyFont="1" applyBorder="1" applyAlignment="1">
      <alignment horizontal="right" vertical="center"/>
    </xf>
    <xf numFmtId="0" fontId="32" fillId="3" borderId="1" xfId="0" applyFont="1" applyFill="1" applyBorder="1" applyAlignment="1">
      <alignment vertical="center"/>
    </xf>
    <xf numFmtId="0" fontId="24" fillId="8" borderId="53" xfId="0" applyFont="1" applyFill="1" applyBorder="1" applyAlignment="1" applyProtection="1">
      <alignment horizontal="center" vertical="center"/>
    </xf>
    <xf numFmtId="0" fontId="31" fillId="10" borderId="0" xfId="0" applyFont="1" applyFill="1" applyAlignment="1" applyProtection="1">
      <alignment horizontal="center" vertical="center"/>
      <protection locked="0"/>
    </xf>
    <xf numFmtId="0" fontId="15" fillId="4" borderId="37" xfId="1" applyFont="1" applyFill="1" applyBorder="1" applyAlignment="1" applyProtection="1">
      <alignment horizontal="left" vertical="center"/>
    </xf>
    <xf numFmtId="0" fontId="15" fillId="4" borderId="19" xfId="1" applyFont="1" applyFill="1" applyBorder="1" applyAlignment="1" applyProtection="1">
      <alignment horizontal="left" vertical="center"/>
    </xf>
    <xf numFmtId="0" fontId="15" fillId="4" borderId="20" xfId="1" applyFont="1" applyFill="1" applyBorder="1" applyAlignment="1" applyProtection="1">
      <alignment horizontal="left" vertical="center"/>
    </xf>
    <xf numFmtId="0" fontId="15" fillId="4" borderId="38" xfId="1" applyFont="1" applyFill="1" applyBorder="1" applyAlignment="1" applyProtection="1">
      <alignment horizontal="left" vertical="center" wrapText="1"/>
    </xf>
    <xf numFmtId="0" fontId="15" fillId="4" borderId="15" xfId="1" applyFont="1" applyFill="1" applyBorder="1" applyAlignment="1" applyProtection="1">
      <alignment horizontal="left" vertical="center" wrapText="1"/>
    </xf>
    <xf numFmtId="0" fontId="15" fillId="4" borderId="17" xfId="1" applyFont="1" applyFill="1" applyBorder="1" applyAlignment="1" applyProtection="1">
      <alignment horizontal="left" vertical="center" wrapText="1"/>
    </xf>
    <xf numFmtId="0" fontId="15" fillId="4" borderId="39" xfId="1" applyFont="1" applyFill="1" applyBorder="1" applyAlignment="1" applyProtection="1">
      <alignment horizontal="left" vertical="center" wrapText="1"/>
    </xf>
    <xf numFmtId="0" fontId="15" fillId="4" borderId="40" xfId="1" applyFont="1" applyFill="1" applyBorder="1" applyAlignment="1" applyProtection="1">
      <alignment horizontal="left" vertical="center" wrapText="1"/>
    </xf>
    <xf numFmtId="0" fontId="15" fillId="4" borderId="41" xfId="1" applyFont="1" applyFill="1" applyBorder="1" applyAlignment="1" applyProtection="1">
      <alignment horizontal="left" vertical="center" wrapText="1"/>
    </xf>
    <xf numFmtId="0" fontId="23" fillId="10" borderId="7" xfId="1" applyFont="1" applyFill="1" applyBorder="1" applyAlignment="1" applyProtection="1">
      <alignment horizontal="center" vertical="center" wrapText="1"/>
    </xf>
    <xf numFmtId="0" fontId="23" fillId="10" borderId="9" xfId="1" applyFont="1" applyFill="1" applyBorder="1" applyAlignment="1" applyProtection="1">
      <alignment horizontal="center" vertical="center" wrapText="1"/>
    </xf>
    <xf numFmtId="0" fontId="23" fillId="10" borderId="10" xfId="1" applyFont="1" applyFill="1" applyBorder="1" applyAlignment="1" applyProtection="1">
      <alignment horizontal="center" vertical="center" wrapText="1"/>
    </xf>
    <xf numFmtId="0" fontId="23" fillId="10" borderId="11" xfId="1" applyFont="1" applyFill="1" applyBorder="1" applyAlignment="1" applyProtection="1">
      <alignment horizontal="center" vertical="center" wrapText="1"/>
    </xf>
    <xf numFmtId="0" fontId="23" fillId="10" borderId="12" xfId="1" applyFont="1" applyFill="1" applyBorder="1" applyAlignment="1" applyProtection="1">
      <alignment horizontal="center" vertical="center" wrapText="1"/>
    </xf>
    <xf numFmtId="0" fontId="23" fillId="10" borderId="13" xfId="1" applyFont="1" applyFill="1" applyBorder="1" applyAlignment="1" applyProtection="1">
      <alignment horizontal="center" vertical="center" wrapText="1"/>
    </xf>
    <xf numFmtId="0" fontId="23" fillId="10" borderId="130" xfId="0" applyFont="1" applyFill="1" applyBorder="1" applyAlignment="1" applyProtection="1">
      <alignment horizontal="center" vertical="center"/>
    </xf>
    <xf numFmtId="0" fontId="23" fillId="10" borderId="25" xfId="0" applyFont="1" applyFill="1" applyBorder="1" applyAlignment="1" applyProtection="1">
      <alignment horizontal="center" vertical="center"/>
    </xf>
    <xf numFmtId="0" fontId="19" fillId="6" borderId="5" xfId="1" applyFont="1" applyFill="1" applyBorder="1" applyAlignment="1" applyProtection="1">
      <alignment horizontal="center" vertical="center" wrapText="1"/>
    </xf>
    <xf numFmtId="0" fontId="19" fillId="6" borderId="21" xfId="1" applyFont="1" applyFill="1" applyBorder="1" applyAlignment="1" applyProtection="1">
      <alignment horizontal="center" vertical="center" wrapText="1"/>
    </xf>
    <xf numFmtId="0" fontId="19" fillId="5" borderId="6" xfId="1" applyFont="1" applyFill="1" applyBorder="1" applyAlignment="1" applyProtection="1">
      <alignment horizontal="center" vertical="center" wrapText="1"/>
    </xf>
    <xf numFmtId="0" fontId="19" fillId="5" borderId="16" xfId="1" applyFont="1" applyFill="1" applyBorder="1" applyAlignment="1" applyProtection="1">
      <alignment horizontal="center" vertical="center" wrapText="1"/>
    </xf>
    <xf numFmtId="0" fontId="19" fillId="7" borderId="8" xfId="1" applyFont="1" applyFill="1" applyBorder="1" applyAlignment="1" applyProtection="1">
      <alignment horizontal="center" vertical="center" wrapText="1"/>
    </xf>
    <xf numFmtId="0" fontId="19" fillId="7" borderId="18" xfId="1" applyFont="1" applyFill="1" applyBorder="1" applyAlignment="1" applyProtection="1">
      <alignment horizontal="center" vertical="center" wrapText="1"/>
    </xf>
    <xf numFmtId="0" fontId="18" fillId="10" borderId="121" xfId="0" applyFont="1" applyFill="1" applyBorder="1" applyAlignment="1">
      <alignment horizontal="center" vertical="center"/>
    </xf>
    <xf numFmtId="0" fontId="18" fillId="10" borderId="122" xfId="0" applyFont="1" applyFill="1" applyBorder="1" applyAlignment="1">
      <alignment horizontal="center" vertical="center"/>
    </xf>
    <xf numFmtId="168" fontId="23" fillId="10" borderId="131" xfId="0" applyNumberFormat="1" applyFont="1" applyFill="1" applyBorder="1" applyAlignment="1" applyProtection="1">
      <alignment horizontal="center" vertical="center" wrapText="1"/>
    </xf>
    <xf numFmtId="168" fontId="23" fillId="10" borderId="32" xfId="0" applyNumberFormat="1" applyFont="1" applyFill="1" applyBorder="1" applyAlignment="1" applyProtection="1">
      <alignment horizontal="center" vertical="center" wrapText="1"/>
    </xf>
    <xf numFmtId="169" fontId="33" fillId="3" borderId="141" xfId="0" applyNumberFormat="1" applyFont="1" applyFill="1" applyBorder="1" applyAlignment="1" applyProtection="1">
      <alignment horizontal="right" vertical="center"/>
      <protection locked="0"/>
    </xf>
    <xf numFmtId="169" fontId="33" fillId="3" borderId="142" xfId="0" applyNumberFormat="1" applyFont="1" applyFill="1" applyBorder="1" applyAlignment="1" applyProtection="1">
      <alignment horizontal="right" vertical="center"/>
      <protection locked="0"/>
    </xf>
    <xf numFmtId="169" fontId="33" fillId="3" borderId="143" xfId="0" applyNumberFormat="1" applyFont="1" applyFill="1" applyBorder="1" applyAlignment="1" applyProtection="1">
      <alignment horizontal="right" vertical="center"/>
      <protection locked="0"/>
    </xf>
    <xf numFmtId="0" fontId="33" fillId="3" borderId="141" xfId="0" applyFont="1" applyFill="1" applyBorder="1" applyAlignment="1" applyProtection="1">
      <alignment horizontal="left" vertical="center"/>
      <protection locked="0"/>
    </xf>
    <xf numFmtId="0" fontId="33" fillId="3" borderId="142" xfId="0" applyFont="1" applyFill="1" applyBorder="1" applyAlignment="1" applyProtection="1">
      <alignment horizontal="left" vertical="center"/>
      <protection locked="0"/>
    </xf>
    <xf numFmtId="0" fontId="33" fillId="3" borderId="143" xfId="0" applyFont="1" applyFill="1" applyBorder="1" applyAlignment="1" applyProtection="1">
      <alignment horizontal="left" vertical="center"/>
      <protection locked="0"/>
    </xf>
    <xf numFmtId="0" fontId="26" fillId="10" borderId="100" xfId="0" quotePrefix="1" applyFont="1" applyFill="1" applyBorder="1" applyAlignment="1" applyProtection="1">
      <alignment horizontal="center" vertical="center" wrapText="1"/>
    </xf>
    <xf numFmtId="0" fontId="26" fillId="10" borderId="97" xfId="0" quotePrefix="1" applyFont="1" applyFill="1" applyBorder="1" applyAlignment="1" applyProtection="1">
      <alignment horizontal="center" vertical="center" wrapText="1"/>
    </xf>
    <xf numFmtId="0" fontId="26" fillId="10" borderId="99" xfId="0" quotePrefix="1" applyFont="1" applyFill="1" applyBorder="1" applyAlignment="1" applyProtection="1">
      <alignment horizontal="center" vertical="center" wrapText="1"/>
    </xf>
    <xf numFmtId="0" fontId="26" fillId="10" borderId="79" xfId="0" quotePrefix="1" applyFont="1" applyFill="1" applyBorder="1" applyAlignment="1" applyProtection="1">
      <alignment horizontal="center" vertical="center" wrapText="1"/>
    </xf>
    <xf numFmtId="0" fontId="26" fillId="10" borderId="0" xfId="0" quotePrefix="1" applyFont="1" applyFill="1" applyBorder="1" applyAlignment="1" applyProtection="1">
      <alignment horizontal="center" vertical="center" wrapText="1"/>
    </xf>
    <xf numFmtId="0" fontId="26" fillId="10" borderId="76" xfId="0" quotePrefix="1" applyFont="1" applyFill="1" applyBorder="1" applyAlignment="1" applyProtection="1">
      <alignment horizontal="center" vertical="center" wrapText="1"/>
    </xf>
    <xf numFmtId="0" fontId="26" fillId="10" borderId="97" xfId="0" applyFont="1" applyFill="1" applyBorder="1" applyAlignment="1" applyProtection="1">
      <alignment horizontal="center" vertical="center" wrapText="1"/>
    </xf>
    <xf numFmtId="0" fontId="26" fillId="10" borderId="99" xfId="0" applyFont="1" applyFill="1" applyBorder="1" applyAlignment="1" applyProtection="1">
      <alignment horizontal="center" vertical="center" wrapText="1"/>
    </xf>
    <xf numFmtId="0" fontId="26" fillId="10" borderId="0" xfId="0" applyFont="1" applyFill="1" applyBorder="1" applyAlignment="1" applyProtection="1">
      <alignment horizontal="center" vertical="center" wrapText="1"/>
    </xf>
    <xf numFmtId="0" fontId="26" fillId="10" borderId="76" xfId="0" applyFont="1" applyFill="1" applyBorder="1" applyAlignment="1" applyProtection="1">
      <alignment horizontal="center" vertical="center" wrapText="1"/>
    </xf>
    <xf numFmtId="0" fontId="27" fillId="10" borderId="100" xfId="0" applyFont="1" applyFill="1" applyBorder="1" applyAlignment="1" applyProtection="1">
      <alignment horizontal="center" vertical="center" wrapText="1"/>
    </xf>
    <xf numFmtId="0" fontId="27" fillId="10" borderId="97" xfId="0" applyFont="1" applyFill="1" applyBorder="1" applyAlignment="1" applyProtection="1">
      <alignment horizontal="center" vertical="center" wrapText="1"/>
    </xf>
    <xf numFmtId="0" fontId="27" fillId="10" borderId="101" xfId="0" applyFont="1" applyFill="1" applyBorder="1" applyAlignment="1" applyProtection="1">
      <alignment horizontal="center" vertical="center" wrapText="1"/>
    </xf>
    <xf numFmtId="0" fontId="27" fillId="10" borderId="79" xfId="0" applyFont="1" applyFill="1" applyBorder="1" applyAlignment="1" applyProtection="1">
      <alignment horizontal="center" vertical="center" wrapText="1"/>
    </xf>
    <xf numFmtId="0" fontId="27" fillId="10" borderId="0" xfId="0" applyFont="1" applyFill="1" applyBorder="1" applyAlignment="1" applyProtection="1">
      <alignment horizontal="center" vertical="center" wrapText="1"/>
    </xf>
    <xf numFmtId="0" fontId="27" fillId="10" borderId="90" xfId="0" applyFont="1" applyFill="1" applyBorder="1" applyAlignment="1" applyProtection="1">
      <alignment horizontal="center" vertical="center" wrapText="1"/>
    </xf>
    <xf numFmtId="0" fontId="14" fillId="8" borderId="0" xfId="0" applyFont="1" applyFill="1" applyBorder="1" applyAlignment="1" applyProtection="1">
      <alignment horizontal="center" vertical="center" textRotation="90"/>
    </xf>
    <xf numFmtId="0" fontId="14" fillId="8" borderId="36" xfId="0" applyFont="1" applyFill="1" applyBorder="1" applyAlignment="1" applyProtection="1">
      <alignment horizontal="center" vertical="center" textRotation="90"/>
    </xf>
    <xf numFmtId="0" fontId="14" fillId="8" borderId="26" xfId="0" applyFont="1" applyFill="1" applyBorder="1" applyAlignment="1" applyProtection="1">
      <alignment horizontal="center" vertical="center" textRotation="90"/>
    </xf>
    <xf numFmtId="0" fontId="14" fillId="8" borderId="59" xfId="0" applyFont="1" applyFill="1" applyBorder="1" applyAlignment="1" applyProtection="1">
      <alignment horizontal="center" vertical="center" textRotation="90"/>
    </xf>
    <xf numFmtId="0" fontId="15" fillId="8" borderId="67" xfId="0" applyFont="1" applyFill="1" applyBorder="1" applyAlignment="1" applyProtection="1">
      <alignment horizontal="center" textRotation="90" wrapText="1"/>
    </xf>
    <xf numFmtId="0" fontId="15" fillId="8" borderId="56" xfId="0" applyFont="1" applyFill="1" applyBorder="1" applyAlignment="1" applyProtection="1">
      <alignment horizontal="center" textRotation="90" wrapText="1"/>
    </xf>
    <xf numFmtId="0" fontId="15" fillId="8" borderId="25" xfId="0" applyFont="1" applyFill="1" applyBorder="1" applyAlignment="1" applyProtection="1">
      <alignment horizontal="center" textRotation="90" wrapText="1"/>
    </xf>
    <xf numFmtId="0" fontId="15" fillId="8" borderId="42" xfId="0" applyFont="1" applyFill="1" applyBorder="1" applyAlignment="1" applyProtection="1">
      <alignment horizontal="center" textRotation="90" wrapText="1"/>
    </xf>
    <xf numFmtId="0" fontId="15" fillId="8" borderId="30" xfId="0" applyFont="1" applyFill="1" applyBorder="1" applyAlignment="1" applyProtection="1">
      <alignment horizontal="center" textRotation="90" wrapText="1"/>
    </xf>
    <xf numFmtId="0" fontId="15" fillId="8" borderId="86" xfId="0" applyFont="1" applyFill="1" applyBorder="1" applyAlignment="1" applyProtection="1">
      <alignment horizontal="center" textRotation="90" wrapText="1"/>
    </xf>
    <xf numFmtId="0" fontId="15" fillId="8" borderId="68" xfId="0" applyFont="1" applyFill="1" applyBorder="1" applyAlignment="1" applyProtection="1">
      <alignment horizontal="center" textRotation="90" wrapText="1"/>
    </xf>
    <xf numFmtId="0" fontId="15" fillId="8" borderId="26" xfId="0" applyFont="1" applyFill="1" applyBorder="1" applyAlignment="1" applyProtection="1">
      <alignment horizontal="center" textRotation="90" wrapText="1"/>
    </xf>
    <xf numFmtId="0" fontId="15" fillId="8" borderId="32" xfId="0" applyFont="1" applyFill="1" applyBorder="1" applyAlignment="1" applyProtection="1">
      <alignment horizontal="center" textRotation="90" wrapText="1"/>
    </xf>
    <xf numFmtId="43" fontId="15" fillId="8" borderId="33" xfId="2" applyFont="1" applyFill="1" applyBorder="1" applyAlignment="1" applyProtection="1">
      <alignment horizontal="center" vertical="center" wrapText="1"/>
    </xf>
    <xf numFmtId="43" fontId="15" fillId="8" borderId="30" xfId="2" applyFont="1" applyFill="1" applyBorder="1" applyAlignment="1" applyProtection="1">
      <alignment horizontal="center" vertical="center" wrapText="1"/>
    </xf>
    <xf numFmtId="0" fontId="15" fillId="8" borderId="0" xfId="0" applyFont="1" applyFill="1" applyBorder="1" applyAlignment="1" applyProtection="1">
      <alignment horizontal="center" textRotation="90" wrapText="1"/>
    </xf>
    <xf numFmtId="0" fontId="15" fillId="8" borderId="33" xfId="0" applyFont="1" applyFill="1" applyBorder="1" applyAlignment="1" applyProtection="1">
      <alignment horizontal="center" textRotation="90" wrapText="1"/>
    </xf>
    <xf numFmtId="0" fontId="1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Border="1" applyAlignment="1">
      <alignment horizontal="center" vertical="center"/>
    </xf>
    <xf numFmtId="0" fontId="14" fillId="8" borderId="96" xfId="0" applyFont="1" applyFill="1" applyBorder="1" applyAlignment="1" applyProtection="1">
      <alignment horizontal="center" vertical="center" textRotation="90"/>
    </xf>
    <xf numFmtId="0" fontId="14" fillId="8" borderId="91" xfId="0" applyFont="1" applyFill="1" applyBorder="1" applyAlignment="1" applyProtection="1">
      <alignment horizontal="center" vertical="center" textRotation="90"/>
    </xf>
    <xf numFmtId="0" fontId="14" fillId="8" borderId="95" xfId="0" applyFont="1" applyFill="1" applyBorder="1" applyAlignment="1" applyProtection="1">
      <alignment horizontal="center" vertical="center" textRotation="90"/>
    </xf>
    <xf numFmtId="0" fontId="15" fillId="8" borderId="54" xfId="0" applyFont="1" applyFill="1" applyBorder="1" applyAlignment="1" applyProtection="1">
      <alignment horizontal="center" vertical="center" textRotation="90" wrapText="1"/>
    </xf>
    <xf numFmtId="0" fontId="15" fillId="8" borderId="26" xfId="0" applyFont="1" applyFill="1" applyBorder="1" applyAlignment="1" applyProtection="1">
      <alignment horizontal="center" vertical="center" textRotation="90" wrapText="1"/>
    </xf>
    <xf numFmtId="0" fontId="15" fillId="8" borderId="32" xfId="0" applyFont="1" applyFill="1" applyBorder="1" applyAlignment="1" applyProtection="1">
      <alignment horizontal="center" vertical="center" textRotation="90" wrapText="1"/>
    </xf>
    <xf numFmtId="0" fontId="15" fillId="8" borderId="55" xfId="0" applyFont="1" applyFill="1" applyBorder="1" applyAlignment="1" applyProtection="1">
      <alignment horizontal="center" vertical="center" textRotation="90" wrapText="1"/>
    </xf>
    <xf numFmtId="0" fontId="15" fillId="8" borderId="56" xfId="0" applyFont="1" applyFill="1" applyBorder="1" applyAlignment="1" applyProtection="1">
      <alignment horizontal="center" vertical="center" textRotation="90" wrapText="1"/>
    </xf>
    <xf numFmtId="0" fontId="15" fillId="8" borderId="25" xfId="0" applyFont="1" applyFill="1" applyBorder="1" applyAlignment="1" applyProtection="1">
      <alignment horizontal="center" vertical="center" textRotation="90" wrapText="1"/>
    </xf>
    <xf numFmtId="0" fontId="24" fillId="8" borderId="54" xfId="0" applyFont="1" applyFill="1" applyBorder="1" applyAlignment="1" applyProtection="1">
      <alignment horizontal="center" vertical="center" textRotation="90" wrapText="1"/>
    </xf>
    <xf numFmtId="0" fontId="24" fillId="8" borderId="26" xfId="0" applyFont="1" applyFill="1" applyBorder="1" applyAlignment="1" applyProtection="1">
      <alignment horizontal="center" vertical="center" textRotation="90" wrapText="1"/>
    </xf>
    <xf numFmtId="0" fontId="24" fillId="8" borderId="32" xfId="0" applyFont="1" applyFill="1" applyBorder="1" applyAlignment="1" applyProtection="1">
      <alignment horizontal="center" vertical="center" textRotation="90" wrapText="1"/>
    </xf>
    <xf numFmtId="0" fontId="23" fillId="3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170" fontId="2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19" xfId="0" applyFont="1" applyFill="1" applyBorder="1" applyAlignment="1" applyProtection="1">
      <alignment horizontal="center" vertical="center" wrapText="1"/>
    </xf>
    <xf numFmtId="0" fontId="1" fillId="3" borderId="83" xfId="0" applyFont="1" applyFill="1" applyBorder="1" applyAlignment="1" applyProtection="1">
      <alignment horizontal="center" vertical="center" wrapText="1"/>
    </xf>
    <xf numFmtId="0" fontId="1" fillId="3" borderId="111" xfId="0" applyFont="1" applyFill="1" applyBorder="1" applyAlignment="1" applyProtection="1">
      <alignment horizontal="center" vertical="center" wrapText="1"/>
    </xf>
    <xf numFmtId="0" fontId="15" fillId="8" borderId="70" xfId="0" applyFont="1" applyFill="1" applyBorder="1" applyAlignment="1" applyProtection="1">
      <alignment horizontal="center" vertical="center" wrapText="1"/>
    </xf>
    <xf numFmtId="0" fontId="15" fillId="8" borderId="71" xfId="0" applyFont="1" applyFill="1" applyBorder="1" applyAlignment="1" applyProtection="1">
      <alignment horizontal="center" vertical="center" wrapText="1"/>
    </xf>
    <xf numFmtId="0" fontId="14" fillId="8" borderId="74" xfId="0" applyFont="1" applyFill="1" applyBorder="1" applyAlignment="1" applyProtection="1">
      <alignment horizontal="center" vertical="center" textRotation="90" wrapText="1"/>
    </xf>
    <xf numFmtId="0" fontId="14" fillId="8" borderId="73" xfId="0" applyFont="1" applyFill="1" applyBorder="1" applyAlignment="1" applyProtection="1">
      <alignment horizontal="center" vertical="center" textRotation="90" wrapText="1"/>
    </xf>
    <xf numFmtId="0" fontId="14" fillId="8" borderId="116" xfId="0" applyFont="1" applyFill="1" applyBorder="1" applyAlignment="1" applyProtection="1">
      <alignment horizontal="center" vertical="center" textRotation="90" wrapText="1"/>
    </xf>
    <xf numFmtId="0" fontId="14" fillId="8" borderId="117" xfId="0" applyFont="1" applyFill="1" applyBorder="1" applyAlignment="1" applyProtection="1">
      <alignment horizontal="center" vertical="center" textRotation="90" wrapText="1"/>
    </xf>
    <xf numFmtId="0" fontId="14" fillId="8" borderId="118" xfId="0" applyFont="1" applyFill="1" applyBorder="1" applyAlignment="1" applyProtection="1">
      <alignment horizontal="center" vertical="center" textRotation="90" wrapText="1"/>
    </xf>
    <xf numFmtId="0" fontId="26" fillId="10" borderId="87" xfId="0" applyFont="1" applyFill="1" applyBorder="1" applyAlignment="1" applyProtection="1">
      <alignment horizontal="center" vertical="center" wrapText="1"/>
    </xf>
    <xf numFmtId="0" fontId="28" fillId="3" borderId="0" xfId="1" applyFont="1" applyFill="1" applyBorder="1" applyAlignment="1" applyProtection="1">
      <alignment horizontal="center" vertical="center" wrapText="1"/>
    </xf>
    <xf numFmtId="0" fontId="15" fillId="3" borderId="0" xfId="1" applyFont="1" applyFill="1" applyBorder="1" applyAlignment="1" applyProtection="1">
      <alignment horizontal="left" vertical="center"/>
    </xf>
    <xf numFmtId="0" fontId="23" fillId="3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23" fillId="3" borderId="0" xfId="1" applyFont="1" applyFill="1" applyBorder="1" applyAlignment="1" applyProtection="1">
      <alignment horizontal="center" vertical="center" wrapText="1"/>
    </xf>
    <xf numFmtId="0" fontId="15" fillId="3" borderId="0" xfId="1" applyFont="1" applyFill="1" applyBorder="1" applyAlignment="1" applyProtection="1">
      <alignment horizontal="left" vertical="center" wrapText="1"/>
    </xf>
    <xf numFmtId="168" fontId="23" fillId="3" borderId="0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0" xfId="0" applyNumberFormat="1" applyFont="1" applyFill="1" applyBorder="1" applyAlignment="1" applyProtection="1">
      <alignment horizontal="center" vertical="center"/>
      <protection locked="0"/>
    </xf>
    <xf numFmtId="168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129" xfId="0" applyFont="1" applyFill="1" applyBorder="1" applyAlignment="1" applyProtection="1">
      <alignment horizontal="center" vertical="center"/>
    </xf>
    <xf numFmtId="0" fontId="23" fillId="10" borderId="132" xfId="0" applyFont="1" applyFill="1" applyBorder="1" applyAlignment="1" applyProtection="1">
      <alignment horizontal="center" vertical="center"/>
    </xf>
    <xf numFmtId="0" fontId="14" fillId="8" borderId="82" xfId="0" applyFont="1" applyFill="1" applyBorder="1" applyAlignment="1" applyProtection="1">
      <alignment horizontal="center" vertical="center" textRotation="90" wrapText="1"/>
    </xf>
    <xf numFmtId="0" fontId="14" fillId="8" borderId="80" xfId="0" applyFont="1" applyFill="1" applyBorder="1" applyAlignment="1" applyProtection="1">
      <alignment horizontal="center" vertical="center" textRotation="90" wrapText="1"/>
    </xf>
    <xf numFmtId="0" fontId="14" fillId="8" borderId="81" xfId="0" applyFont="1" applyFill="1" applyBorder="1" applyAlignment="1" applyProtection="1">
      <alignment horizontal="center" vertical="center" textRotation="90" wrapText="1"/>
    </xf>
    <xf numFmtId="9" fontId="14" fillId="8" borderId="26" xfId="0" applyNumberFormat="1" applyFont="1" applyFill="1" applyBorder="1" applyAlignment="1" applyProtection="1">
      <alignment horizontal="center" vertical="center" textRotation="90" wrapText="1"/>
    </xf>
    <xf numFmtId="9" fontId="14" fillId="8" borderId="60" xfId="0" applyNumberFormat="1" applyFont="1" applyFill="1" applyBorder="1" applyAlignment="1" applyProtection="1">
      <alignment horizontal="center" vertical="center" textRotation="90" wrapText="1"/>
    </xf>
    <xf numFmtId="164" fontId="14" fillId="8" borderId="102" xfId="0" applyNumberFormat="1" applyFont="1" applyFill="1" applyBorder="1" applyAlignment="1" applyProtection="1">
      <alignment horizontal="center" vertical="center" textRotation="90" wrapText="1"/>
    </xf>
    <xf numFmtId="164" fontId="14" fillId="8" borderId="103" xfId="0" applyNumberFormat="1" applyFont="1" applyFill="1" applyBorder="1" applyAlignment="1" applyProtection="1">
      <alignment horizontal="center" vertical="center" textRotation="90" wrapText="1"/>
    </xf>
    <xf numFmtId="0" fontId="30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left" vertical="center" indent="1"/>
    </xf>
  </cellXfs>
  <cellStyles count="5">
    <cellStyle name="Normal" xfId="0" builtinId="0"/>
    <cellStyle name="Normal_SHEET" xfId="1"/>
    <cellStyle name="Normal_Warnaco BS Risk Assessment Rev A" xfId="3"/>
    <cellStyle name="Separador de milhares 10 2" xfId="2"/>
    <cellStyle name="Separador de milhares 11" xfId="4"/>
  </cellStyles>
  <dxfs count="3">
    <dxf>
      <font>
        <b/>
        <i val="0"/>
        <condense val="0"/>
        <extend val="0"/>
      </font>
      <fill>
        <patternFill>
          <bgColor rgb="FF00B05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/>
              <a:t>Fatores</a:t>
            </a:r>
            <a:r>
              <a:rPr lang="pt-BR" sz="1400" baseline="0"/>
              <a:t> de Análise de Processos/Pesos</a:t>
            </a:r>
            <a:endParaRPr lang="pt-BR" sz="1400"/>
          </a:p>
        </c:rich>
      </c:tx>
      <c:layout/>
      <c:spPr>
        <a:noFill/>
        <a:ln>
          <a:noFill/>
        </a:ln>
        <a:effectLst/>
      </c:spPr>
    </c:title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tx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numFmt formatCode="General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MPP!$J$23:$O$23</c:f>
              <c:strCache>
                <c:ptCount val="6"/>
                <c:pt idx="0">
                  <c:v>Processo Estratégico</c:v>
                </c:pt>
                <c:pt idx="1">
                  <c:v>Demandas do TCU</c:v>
                </c:pt>
                <c:pt idx="2">
                  <c:v>Demandas da CGU</c:v>
                </c:pt>
                <c:pt idx="3">
                  <c:v>Relevância do Processo</c:v>
                </c:pt>
                <c:pt idx="4">
                  <c:v>Valores Não Orçamentário</c:v>
                </c:pt>
                <c:pt idx="5">
                  <c:v>Reclamações Registradas na Ouvidoria</c:v>
                </c:pt>
              </c:strCache>
            </c:strRef>
          </c:cat>
          <c:val>
            <c:numRef>
              <c:f>MPP!$J$31:$O$31</c:f>
              <c:numCache>
                <c:formatCode>0%</c:formatCode>
                <c:ptCount val="6"/>
                <c:pt idx="0">
                  <c:v>0.28999999999999998</c:v>
                </c:pt>
                <c:pt idx="1">
                  <c:v>0.19</c:v>
                </c:pt>
                <c:pt idx="2">
                  <c:v>0.13</c:v>
                </c:pt>
                <c:pt idx="3">
                  <c:v>0.21</c:v>
                </c:pt>
                <c:pt idx="4">
                  <c:v>0.11</c:v>
                </c:pt>
                <c:pt idx="5">
                  <c:v>7.0000000000000007E-2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r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/>
              <a:t>Critérios de Avaliação/Pesos</a:t>
            </a:r>
          </a:p>
        </c:rich>
      </c:tx>
      <c:layout/>
      <c:spPr>
        <a:noFill/>
        <a:ln>
          <a:noFill/>
        </a:ln>
        <a:effectLst/>
      </c:spPr>
    </c:title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MPP!$E$23:$G$23</c:f>
              <c:strCache>
                <c:ptCount val="3"/>
                <c:pt idx="0">
                  <c:v>Materialidade</c:v>
                </c:pt>
                <c:pt idx="1">
                  <c:v>  Recursos Humanos
(Qualificação Técnica EspecífiIca)</c:v>
                </c:pt>
                <c:pt idx="2">
                  <c:v>  Recursos Tecnologícos </c:v>
                </c:pt>
              </c:strCache>
            </c:strRef>
          </c:cat>
          <c:val>
            <c:numRef>
              <c:f>MPP!$E$31:$G$31</c:f>
              <c:numCache>
                <c:formatCode>0%</c:formatCode>
                <c:ptCount val="3"/>
                <c:pt idx="0">
                  <c:v>0.38</c:v>
                </c:pt>
                <c:pt idx="1">
                  <c:v>0.45</c:v>
                </c:pt>
                <c:pt idx="2">
                  <c:v>0.17</c:v>
                </c:pt>
              </c:numCache>
            </c:numRef>
          </c:val>
        </c:ser>
        <c:ser>
          <c:idx val="0"/>
          <c:order val="1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MPP!$E$23:$G$23</c:f>
              <c:strCache>
                <c:ptCount val="3"/>
                <c:pt idx="0">
                  <c:v>Materialidade</c:v>
                </c:pt>
                <c:pt idx="1">
                  <c:v>  Recursos Humanos
(Qualificação Técnica EspecífiIca)</c:v>
                </c:pt>
                <c:pt idx="2">
                  <c:v>  Recursos Tecnologícos </c:v>
                </c:pt>
              </c:strCache>
            </c:strRef>
          </c:cat>
          <c:val>
            <c:numRef>
              <c:f>MPP!$E$31:$G$31</c:f>
              <c:numCache>
                <c:formatCode>0%</c:formatCode>
                <c:ptCount val="3"/>
                <c:pt idx="0">
                  <c:v>0.38</c:v>
                </c:pt>
                <c:pt idx="1">
                  <c:v>0.45</c:v>
                </c:pt>
                <c:pt idx="2">
                  <c:v>0.17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r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405974</xdr:colOff>
      <xdr:row>18</xdr:row>
      <xdr:rowOff>351319</xdr:rowOff>
    </xdr:from>
    <xdr:to>
      <xdr:col>23</xdr:col>
      <xdr:colOff>2107406</xdr:colOff>
      <xdr:row>29</xdr:row>
      <xdr:rowOff>34557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404813</xdr:colOff>
      <xdr:row>29</xdr:row>
      <xdr:rowOff>212705</xdr:rowOff>
    </xdr:from>
    <xdr:to>
      <xdr:col>23</xdr:col>
      <xdr:colOff>2107406</xdr:colOff>
      <xdr:row>39</xdr:row>
      <xdr:rowOff>74797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U125"/>
  <sheetViews>
    <sheetView tabSelected="1" topLeftCell="A19" zoomScale="80" zoomScaleNormal="80" workbookViewId="0">
      <selection activeCell="D34" sqref="D34"/>
    </sheetView>
  </sheetViews>
  <sheetFormatPr defaultRowHeight="12.75"/>
  <cols>
    <col min="1" max="1" width="9.42578125" style="3" customWidth="1"/>
    <col min="2" max="2" width="48.28515625" style="4" customWidth="1"/>
    <col min="3" max="3" width="2" style="4" customWidth="1"/>
    <col min="4" max="4" width="16.42578125" style="38" customWidth="1"/>
    <col min="5" max="7" width="7.42578125" style="5" customWidth="1"/>
    <col min="8" max="8" width="9.5703125" style="5" customWidth="1"/>
    <col min="9" max="9" width="3.42578125" style="6" customWidth="1"/>
    <col min="10" max="15" width="8.7109375" style="7" customWidth="1"/>
    <col min="16" max="16" width="8.7109375" style="8" customWidth="1"/>
    <col min="17" max="17" width="3" style="9" customWidth="1"/>
    <col min="18" max="18" width="7.7109375" style="5" customWidth="1"/>
    <col min="19" max="19" width="7.7109375" style="8" customWidth="1"/>
    <col min="20" max="20" width="7.7109375" style="10" customWidth="1"/>
    <col min="21" max="21" width="7.7109375" style="9" customWidth="1"/>
    <col min="22" max="22" width="11" style="9" customWidth="1"/>
    <col min="23" max="23" width="35.42578125" style="11" bestFit="1" customWidth="1"/>
    <col min="24" max="24" width="30.85546875" style="11" customWidth="1"/>
    <col min="25" max="25" width="0.42578125" style="11" hidden="1" customWidth="1"/>
    <col min="26" max="26" width="16.85546875" style="11" customWidth="1"/>
    <col min="27" max="27" width="18.5703125" style="12" bestFit="1" customWidth="1"/>
    <col min="28" max="28" width="16.85546875" style="12" customWidth="1"/>
    <col min="29" max="29" width="6.85546875" style="11" bestFit="1" customWidth="1"/>
    <col min="30" max="30" width="13.42578125" style="11" bestFit="1" customWidth="1"/>
    <col min="31" max="31" width="6" style="11" bestFit="1" customWidth="1"/>
    <col min="32" max="32" width="2" style="11" bestFit="1" customWidth="1"/>
    <col min="33" max="34" width="6" style="11" bestFit="1" customWidth="1"/>
    <col min="35" max="35" width="2" style="11" bestFit="1" customWidth="1"/>
    <col min="36" max="37" width="6" style="11" bestFit="1" customWidth="1"/>
    <col min="38" max="38" width="2" style="11" bestFit="1" customWidth="1"/>
    <col min="39" max="40" width="6" style="11" bestFit="1" customWidth="1"/>
    <col min="41" max="41" width="3.7109375" style="11" customWidth="1"/>
    <col min="42" max="43" width="6" style="11" bestFit="1" customWidth="1"/>
    <col min="44" max="44" width="2" style="11" bestFit="1" customWidth="1"/>
    <col min="45" max="46" width="6" style="11" bestFit="1" customWidth="1"/>
    <col min="47" max="47" width="2" style="11" bestFit="1" customWidth="1"/>
    <col min="48" max="49" width="6" style="11" bestFit="1" customWidth="1"/>
    <col min="50" max="50" width="2" style="11" bestFit="1" customWidth="1"/>
    <col min="51" max="52" width="6" style="11" bestFit="1" customWidth="1"/>
    <col min="53" max="53" width="2" style="11" bestFit="1" customWidth="1"/>
    <col min="54" max="54" width="6" style="12" bestFit="1" customWidth="1"/>
    <col min="55" max="55" width="7" style="12" bestFit="1" customWidth="1"/>
    <col min="56" max="56" width="2" style="11" bestFit="1" customWidth="1"/>
    <col min="57" max="58" width="6" style="11" bestFit="1" customWidth="1"/>
    <col min="59" max="59" width="2" style="11" bestFit="1" customWidth="1"/>
    <col min="60" max="61" width="6" style="11" bestFit="1" customWidth="1"/>
    <col min="62" max="62" width="2" style="11" bestFit="1" customWidth="1"/>
    <col min="63" max="64" width="6" style="11" bestFit="1" customWidth="1"/>
    <col min="65" max="65" width="2" style="11" bestFit="1" customWidth="1"/>
    <col min="66" max="67" width="6" style="11" bestFit="1" customWidth="1"/>
    <col min="68" max="68" width="2" style="11" bestFit="1" customWidth="1"/>
    <col min="69" max="70" width="6" style="11" bestFit="1" customWidth="1"/>
    <col min="71" max="71" width="2" style="11" bestFit="1" customWidth="1"/>
    <col min="72" max="73" width="6" style="11" bestFit="1" customWidth="1"/>
    <col min="74" max="74" width="2" style="11" bestFit="1" customWidth="1"/>
    <col min="75" max="76" width="6" style="11" bestFit="1" customWidth="1"/>
    <col min="77" max="77" width="2" style="11" bestFit="1" customWidth="1"/>
    <col min="78" max="79" width="6" style="11" bestFit="1" customWidth="1"/>
    <col min="80" max="80" width="2" style="11" bestFit="1" customWidth="1"/>
    <col min="81" max="82" width="6" style="11" bestFit="1" customWidth="1"/>
    <col min="83" max="83" width="2" style="11" bestFit="1" customWidth="1"/>
    <col min="84" max="85" width="6" style="11" bestFit="1" customWidth="1"/>
    <col min="86" max="86" width="2" style="11" bestFit="1" customWidth="1"/>
    <col min="87" max="88" width="6" style="11" bestFit="1" customWidth="1"/>
    <col min="89" max="89" width="2" style="11" bestFit="1" customWidth="1"/>
    <col min="90" max="91" width="6" style="11" bestFit="1" customWidth="1"/>
    <col min="92" max="92" width="2" style="11" bestFit="1" customWidth="1"/>
    <col min="93" max="94" width="6" style="11" bestFit="1" customWidth="1"/>
    <col min="95" max="16384" width="9.140625" style="11"/>
  </cols>
  <sheetData>
    <row r="2" spans="1:63">
      <c r="B2" s="194" t="s">
        <v>8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</row>
    <row r="3" spans="1:63" ht="13.5" thickBot="1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</row>
    <row r="4" spans="1:63" ht="30" customHeight="1" thickTop="1" thickBot="1">
      <c r="B4" s="192" t="s">
        <v>5</v>
      </c>
      <c r="C4" s="225" t="s">
        <v>110</v>
      </c>
      <c r="D4" s="226"/>
      <c r="E4" s="226"/>
      <c r="F4" s="226"/>
      <c r="G4" s="226"/>
      <c r="H4" s="227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35" t="s">
        <v>3</v>
      </c>
      <c r="V4" s="218" t="s">
        <v>3</v>
      </c>
      <c r="W4" s="219"/>
      <c r="X4" s="137" t="s">
        <v>82</v>
      </c>
    </row>
    <row r="5" spans="1:63" ht="16.5" customHeight="1" thickTop="1" thickBot="1">
      <c r="B5" s="192" t="s">
        <v>107</v>
      </c>
      <c r="C5" s="222">
        <v>1000000000</v>
      </c>
      <c r="D5" s="223"/>
      <c r="E5" s="223"/>
      <c r="F5" s="223"/>
      <c r="G5" s="223"/>
      <c r="H5" s="22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6"/>
      <c r="V5" s="155" t="s">
        <v>24</v>
      </c>
      <c r="W5" s="15" t="s">
        <v>9</v>
      </c>
      <c r="X5" s="138">
        <f>C5</f>
        <v>1000000000</v>
      </c>
    </row>
    <row r="6" spans="1:63" ht="16.5" customHeight="1" thickTop="1" thickBot="1">
      <c r="B6" s="192" t="s">
        <v>6</v>
      </c>
      <c r="C6" s="225"/>
      <c r="D6" s="226"/>
      <c r="E6" s="226"/>
      <c r="F6" s="226"/>
      <c r="G6" s="226"/>
      <c r="H6" s="227"/>
      <c r="I6" s="55"/>
      <c r="J6" s="14"/>
      <c r="Q6" s="14"/>
      <c r="R6" s="14"/>
      <c r="T6" s="14"/>
      <c r="U6" s="136"/>
      <c r="V6" s="155">
        <v>3</v>
      </c>
      <c r="W6" s="15" t="s">
        <v>79</v>
      </c>
      <c r="X6" s="138">
        <f>X5*20%</f>
        <v>200000000</v>
      </c>
    </row>
    <row r="7" spans="1:63" ht="16.5" customHeight="1" thickTop="1" thickBot="1">
      <c r="B7" s="192" t="s">
        <v>7</v>
      </c>
      <c r="C7" s="225"/>
      <c r="D7" s="226"/>
      <c r="E7" s="226"/>
      <c r="F7" s="226"/>
      <c r="G7" s="226"/>
      <c r="H7" s="227"/>
      <c r="I7" s="55"/>
      <c r="J7" s="14"/>
      <c r="Q7" s="14"/>
      <c r="R7" s="14"/>
      <c r="T7" s="14"/>
      <c r="U7" s="136"/>
      <c r="V7" s="155">
        <v>2</v>
      </c>
      <c r="W7" s="15" t="s">
        <v>80</v>
      </c>
      <c r="X7" s="138">
        <f>X5*10%</f>
        <v>100000000</v>
      </c>
    </row>
    <row r="8" spans="1:63" ht="18.75" customHeight="1" thickTop="1" thickBot="1">
      <c r="B8" s="11"/>
      <c r="C8" s="11"/>
      <c r="D8" s="11"/>
      <c r="E8" s="11"/>
      <c r="F8" s="11"/>
      <c r="G8" s="11"/>
      <c r="H8" s="11"/>
      <c r="I8" s="55"/>
      <c r="J8" s="14"/>
      <c r="K8" s="3"/>
      <c r="L8" s="3"/>
      <c r="M8" s="3"/>
      <c r="N8" s="3"/>
      <c r="O8" s="3"/>
      <c r="P8" s="3"/>
      <c r="Q8" s="14"/>
      <c r="R8" s="14"/>
      <c r="S8" s="3"/>
      <c r="T8" s="14"/>
      <c r="U8" s="136"/>
      <c r="V8" s="156">
        <v>1</v>
      </c>
      <c r="W8" s="139" t="s">
        <v>81</v>
      </c>
      <c r="X8" s="140">
        <f>X5*10%</f>
        <v>100000000</v>
      </c>
    </row>
    <row r="9" spans="1:63" ht="18.75" customHeight="1" thickTop="1">
      <c r="B9" s="11"/>
      <c r="C9" s="11"/>
      <c r="D9" s="11"/>
      <c r="E9" s="11"/>
      <c r="F9" s="11"/>
      <c r="G9" s="11"/>
      <c r="H9" s="11"/>
      <c r="I9" s="55"/>
      <c r="J9" s="14"/>
      <c r="K9" s="3"/>
      <c r="L9" s="3"/>
      <c r="M9" s="3"/>
      <c r="N9" s="3"/>
      <c r="O9" s="3"/>
      <c r="P9" s="3"/>
      <c r="Q9" s="14"/>
      <c r="R9" s="14"/>
      <c r="S9" s="3"/>
      <c r="T9" s="14"/>
      <c r="V9" s="189"/>
      <c r="W9" s="190"/>
      <c r="X9" s="191"/>
    </row>
    <row r="10" spans="1:63" ht="18.75" customHeight="1">
      <c r="B10" s="11"/>
      <c r="C10" s="11"/>
      <c r="D10" s="11"/>
      <c r="E10" s="11"/>
      <c r="F10" s="11"/>
      <c r="G10" s="11"/>
      <c r="H10" s="11"/>
      <c r="I10" s="55"/>
      <c r="J10" s="14"/>
      <c r="K10" s="3"/>
      <c r="L10" s="3"/>
      <c r="M10" s="3"/>
      <c r="N10" s="3"/>
      <c r="O10" s="3"/>
      <c r="P10" s="3"/>
      <c r="Q10" s="14"/>
      <c r="R10" s="14"/>
      <c r="S10" s="3"/>
      <c r="T10" s="14"/>
      <c r="V10" s="5"/>
    </row>
    <row r="11" spans="1:63" ht="18.75" customHeight="1" thickBot="1">
      <c r="B11" s="13"/>
      <c r="C11" s="13"/>
      <c r="D11" s="14"/>
      <c r="E11" s="14"/>
      <c r="F11" s="14"/>
      <c r="G11" s="14"/>
      <c r="H11" s="14"/>
      <c r="I11" s="14"/>
      <c r="J11" s="14"/>
      <c r="K11" s="3"/>
      <c r="L11" s="3"/>
      <c r="M11" s="3"/>
      <c r="N11" s="3"/>
      <c r="O11" s="3"/>
      <c r="P11" s="3"/>
      <c r="Q11" s="14"/>
      <c r="R11" s="14"/>
      <c r="S11" s="3"/>
      <c r="T11" s="14"/>
    </row>
    <row r="12" spans="1:63" ht="18.75" customHeight="1" thickTop="1">
      <c r="B12" s="204" t="s">
        <v>34</v>
      </c>
      <c r="C12" s="205"/>
      <c r="D12" s="205"/>
      <c r="E12" s="205"/>
      <c r="F12" s="205"/>
      <c r="G12" s="205"/>
      <c r="H12" s="206"/>
      <c r="I12" s="14"/>
      <c r="J12" s="14"/>
      <c r="K12" s="14"/>
      <c r="L12" s="14"/>
      <c r="M12" s="14"/>
      <c r="N12" s="14"/>
      <c r="O12" s="14"/>
      <c r="P12" s="14"/>
      <c r="Q12" s="69"/>
      <c r="R12" s="3"/>
      <c r="S12" s="14"/>
      <c r="T12" s="14"/>
      <c r="U12" s="14"/>
      <c r="V12" s="298" t="s">
        <v>24</v>
      </c>
      <c r="W12" s="210" t="s">
        <v>35</v>
      </c>
      <c r="X12" s="220" t="str">
        <f>T22</f>
        <v>Pontauação Final
(QuantiXQuali)</v>
      </c>
      <c r="Y12" s="146"/>
      <c r="Z12" s="141"/>
      <c r="AA12" s="80"/>
      <c r="AB12" s="11"/>
      <c r="AG12" s="12"/>
      <c r="AH12" s="12"/>
      <c r="BB12" s="11"/>
      <c r="BC12" s="11"/>
      <c r="BH12" s="12"/>
      <c r="BI12" s="12"/>
    </row>
    <row r="13" spans="1:63" s="21" customFormat="1" ht="18.75" customHeight="1" thickBot="1">
      <c r="A13" s="16"/>
      <c r="B13" s="207"/>
      <c r="C13" s="208"/>
      <c r="D13" s="208"/>
      <c r="E13" s="208"/>
      <c r="F13" s="208"/>
      <c r="G13" s="208"/>
      <c r="H13" s="209"/>
      <c r="I13" s="17"/>
      <c r="J13" s="17"/>
      <c r="K13" s="17"/>
      <c r="L13" s="17"/>
      <c r="M13" s="17"/>
      <c r="N13" s="17"/>
      <c r="O13" s="17"/>
      <c r="P13" s="17"/>
      <c r="Q13" s="18"/>
      <c r="R13" s="3"/>
      <c r="S13" s="3"/>
      <c r="T13" s="17"/>
      <c r="U13" s="19"/>
      <c r="V13" s="299"/>
      <c r="W13" s="211"/>
      <c r="X13" s="221"/>
      <c r="Y13" s="147"/>
      <c r="Z13" s="142"/>
      <c r="AH13" s="22"/>
      <c r="AI13" s="22"/>
      <c r="BI13" s="22"/>
      <c r="BJ13" s="22"/>
    </row>
    <row r="14" spans="1:63" s="21" customFormat="1" ht="14.25" customHeight="1" thickTop="1" thickBot="1">
      <c r="A14" s="16"/>
      <c r="B14" s="212" t="s">
        <v>27</v>
      </c>
      <c r="C14" s="213"/>
      <c r="D14" s="201" t="s">
        <v>0</v>
      </c>
      <c r="E14" s="202"/>
      <c r="F14" s="202"/>
      <c r="G14" s="202"/>
      <c r="H14" s="203"/>
      <c r="I14" s="17"/>
      <c r="O14" s="17"/>
      <c r="P14" s="17"/>
      <c r="Q14" s="18"/>
      <c r="R14" s="61"/>
      <c r="S14" s="61"/>
      <c r="T14" s="17"/>
      <c r="U14" s="19"/>
      <c r="V14" s="181">
        <v>3</v>
      </c>
      <c r="W14" s="182" t="s">
        <v>12</v>
      </c>
      <c r="X14" s="183">
        <f>V14*73.333%</f>
        <v>2.1999900000000001</v>
      </c>
      <c r="Y14" s="148"/>
      <c r="Z14" s="142"/>
      <c r="AH14" s="22"/>
      <c r="AI14" s="22"/>
      <c r="BI14" s="22"/>
      <c r="BJ14" s="22"/>
    </row>
    <row r="15" spans="1:63" s="21" customFormat="1" ht="18.75" customHeight="1" thickTop="1" thickBot="1">
      <c r="A15" s="16"/>
      <c r="B15" s="214" t="s">
        <v>28</v>
      </c>
      <c r="C15" s="215"/>
      <c r="D15" s="198" t="s">
        <v>1</v>
      </c>
      <c r="E15" s="199"/>
      <c r="F15" s="199"/>
      <c r="G15" s="199"/>
      <c r="H15" s="200"/>
      <c r="O15" s="74"/>
      <c r="P15" s="71"/>
      <c r="Q15" s="71"/>
      <c r="R15" s="61"/>
      <c r="S15" s="61"/>
      <c r="T15" s="61"/>
      <c r="U15" s="62"/>
      <c r="V15" s="181">
        <v>2</v>
      </c>
      <c r="W15" s="182" t="s">
        <v>13</v>
      </c>
      <c r="X15" s="183">
        <f>3*0.7333</f>
        <v>2.1999</v>
      </c>
      <c r="Y15" s="148"/>
      <c r="Z15" s="143"/>
      <c r="AG15" s="14"/>
      <c r="AI15" s="22"/>
      <c r="AJ15" s="22"/>
      <c r="BJ15" s="22"/>
      <c r="BK15" s="22"/>
    </row>
    <row r="16" spans="1:63" s="21" customFormat="1" ht="15.75" customHeight="1" thickTop="1" thickBot="1">
      <c r="A16" s="16"/>
      <c r="B16" s="216" t="s">
        <v>29</v>
      </c>
      <c r="C16" s="217"/>
      <c r="D16" s="195" t="s">
        <v>2</v>
      </c>
      <c r="E16" s="196"/>
      <c r="F16" s="196"/>
      <c r="G16" s="196"/>
      <c r="H16" s="197"/>
      <c r="I16" s="59"/>
      <c r="O16" s="60"/>
      <c r="P16" s="60"/>
      <c r="Q16" s="60"/>
      <c r="R16" s="60"/>
      <c r="S16" s="66"/>
      <c r="T16" s="60"/>
      <c r="U16" s="72"/>
      <c r="V16" s="184">
        <v>1</v>
      </c>
      <c r="W16" s="185" t="s">
        <v>14</v>
      </c>
      <c r="X16" s="186">
        <f>V14*0.5333</f>
        <v>1.5998999999999999</v>
      </c>
      <c r="Y16" s="149"/>
      <c r="Z16" s="143"/>
      <c r="AG16" s="14"/>
      <c r="AI16" s="22"/>
      <c r="AJ16" s="22"/>
      <c r="BJ16" s="22"/>
      <c r="BK16" s="22"/>
    </row>
    <row r="17" spans="1:63" s="21" customFormat="1" ht="15.75" customHeight="1">
      <c r="A17" s="16"/>
      <c r="I17" s="59"/>
      <c r="O17" s="60"/>
      <c r="P17" s="60"/>
      <c r="Q17" s="60"/>
      <c r="R17" s="63"/>
      <c r="S17" s="68"/>
      <c r="T17" s="60"/>
      <c r="U17" s="72"/>
      <c r="V17" s="62"/>
      <c r="W17" s="62"/>
      <c r="X17" s="62"/>
      <c r="Y17" s="62"/>
      <c r="Z17" s="62"/>
      <c r="AG17" s="14"/>
      <c r="AI17" s="22"/>
      <c r="AJ17" s="22"/>
      <c r="BJ17" s="22"/>
      <c r="BK17" s="22"/>
    </row>
    <row r="18" spans="1:63" s="21" customFormat="1">
      <c r="A18" s="16"/>
      <c r="I18" s="59"/>
      <c r="O18" s="60"/>
      <c r="P18" s="60"/>
      <c r="Q18" s="60"/>
      <c r="R18" s="63"/>
      <c r="S18" s="67"/>
      <c r="T18" s="60"/>
      <c r="U18" s="72"/>
      <c r="V18" s="62"/>
      <c r="W18" s="62"/>
      <c r="X18" s="62"/>
      <c r="Y18" s="62"/>
      <c r="Z18" s="62"/>
      <c r="AA18" s="14"/>
      <c r="AB18" s="14"/>
      <c r="AC18" s="14"/>
      <c r="AD18" s="14"/>
      <c r="AE18" s="14"/>
      <c r="AF18" s="14"/>
      <c r="AG18" s="14"/>
      <c r="BJ18" s="22"/>
      <c r="BK18" s="22"/>
    </row>
    <row r="19" spans="1:63" s="21" customFormat="1" ht="30" customHeight="1" thickBot="1">
      <c r="A19" s="16"/>
      <c r="B19" s="64"/>
      <c r="C19" s="64"/>
      <c r="D19" s="65"/>
      <c r="E19" s="65"/>
      <c r="F19" s="65"/>
      <c r="G19" s="65"/>
      <c r="H19" s="65"/>
      <c r="I19" s="59"/>
      <c r="J19" s="261"/>
      <c r="K19" s="261"/>
      <c r="L19" s="75"/>
      <c r="M19" s="60"/>
      <c r="N19" s="60"/>
      <c r="O19" s="60"/>
      <c r="P19" s="60"/>
      <c r="Q19" s="60"/>
      <c r="R19" s="67"/>
      <c r="S19" s="73"/>
      <c r="T19" s="73"/>
      <c r="U19" s="62"/>
      <c r="V19" s="62"/>
      <c r="W19" s="62"/>
      <c r="X19" s="62"/>
      <c r="Y19" s="62"/>
      <c r="Z19" s="14"/>
      <c r="AA19" s="14"/>
      <c r="AB19" s="14"/>
      <c r="AC19" s="14"/>
      <c r="AD19" s="14"/>
      <c r="AE19" s="14"/>
      <c r="AF19" s="14"/>
      <c r="BI19" s="22"/>
      <c r="BJ19" s="22"/>
    </row>
    <row r="20" spans="1:63" s="21" customFormat="1" ht="16.5" customHeight="1">
      <c r="A20" s="56" t="s">
        <v>23</v>
      </c>
      <c r="B20" s="235"/>
      <c r="C20" s="126"/>
      <c r="D20" s="228" t="s">
        <v>15</v>
      </c>
      <c r="E20" s="229"/>
      <c r="F20" s="229"/>
      <c r="G20" s="229"/>
      <c r="H20" s="230"/>
      <c r="I20" s="278"/>
      <c r="J20" s="234" t="s">
        <v>16</v>
      </c>
      <c r="K20" s="234"/>
      <c r="L20" s="234"/>
      <c r="M20" s="234"/>
      <c r="N20" s="234"/>
      <c r="O20" s="234"/>
      <c r="P20" s="235"/>
      <c r="Q20" s="127"/>
      <c r="R20" s="238" t="s">
        <v>74</v>
      </c>
      <c r="S20" s="239"/>
      <c r="T20" s="239"/>
      <c r="U20" s="240"/>
      <c r="V20" s="58"/>
      <c r="BB20" s="22"/>
      <c r="BC20" s="22"/>
    </row>
    <row r="21" spans="1:63" ht="36.75" customHeight="1" thickBot="1">
      <c r="B21" s="288"/>
      <c r="C21" s="93"/>
      <c r="D21" s="231"/>
      <c r="E21" s="232"/>
      <c r="F21" s="232"/>
      <c r="G21" s="232"/>
      <c r="H21" s="233"/>
      <c r="I21" s="279"/>
      <c r="J21" s="236"/>
      <c r="K21" s="236"/>
      <c r="L21" s="236"/>
      <c r="M21" s="236"/>
      <c r="N21" s="236"/>
      <c r="O21" s="236"/>
      <c r="P21" s="237"/>
      <c r="Q21" s="24"/>
      <c r="R21" s="241"/>
      <c r="S21" s="242"/>
      <c r="T21" s="242"/>
      <c r="U21" s="243"/>
      <c r="V21" s="58"/>
    </row>
    <row r="22" spans="1:63" s="3" customFormat="1" ht="30" customHeight="1" thickTop="1" thickBot="1">
      <c r="A22" s="54"/>
      <c r="B22" s="263"/>
      <c r="C22" s="114"/>
      <c r="D22" s="283" t="s">
        <v>10</v>
      </c>
      <c r="E22" s="281" t="s">
        <v>25</v>
      </c>
      <c r="F22" s="282"/>
      <c r="G22" s="282"/>
      <c r="H22" s="285" t="s">
        <v>26</v>
      </c>
      <c r="I22" s="279"/>
      <c r="J22" s="257" t="s">
        <v>75</v>
      </c>
      <c r="K22" s="257"/>
      <c r="L22" s="257"/>
      <c r="M22" s="257"/>
      <c r="N22" s="257"/>
      <c r="O22" s="258"/>
      <c r="P22" s="300" t="s">
        <v>30</v>
      </c>
      <c r="Q22" s="118"/>
      <c r="R22" s="244" t="s">
        <v>32</v>
      </c>
      <c r="S22" s="246" t="str">
        <f>P22</f>
        <v xml:space="preserve">  Nota Qualitativa</v>
      </c>
      <c r="T22" s="303" t="s">
        <v>33</v>
      </c>
      <c r="U22" s="305" t="s">
        <v>76</v>
      </c>
      <c r="V22" s="58"/>
      <c r="AA22" s="25"/>
      <c r="BB22" s="26"/>
      <c r="BC22" s="26"/>
    </row>
    <row r="23" spans="1:63" ht="17.25" customHeight="1" thickTop="1" thickBot="1">
      <c r="A23" s="54"/>
      <c r="B23" s="264"/>
      <c r="C23" s="94"/>
      <c r="D23" s="283"/>
      <c r="E23" s="272" t="s">
        <v>3</v>
      </c>
      <c r="F23" s="269" t="s">
        <v>31</v>
      </c>
      <c r="G23" s="266" t="s">
        <v>11</v>
      </c>
      <c r="H23" s="286"/>
      <c r="I23" s="279"/>
      <c r="J23" s="253" t="s">
        <v>77</v>
      </c>
      <c r="K23" s="259" t="s">
        <v>37</v>
      </c>
      <c r="L23" s="254" t="s">
        <v>38</v>
      </c>
      <c r="M23" s="254" t="s">
        <v>39</v>
      </c>
      <c r="N23" s="248" t="s">
        <v>78</v>
      </c>
      <c r="O23" s="251" t="s">
        <v>36</v>
      </c>
      <c r="P23" s="301"/>
      <c r="Q23" s="119"/>
      <c r="R23" s="244"/>
      <c r="S23" s="246"/>
      <c r="T23" s="303"/>
      <c r="U23" s="305"/>
      <c r="V23" s="1"/>
      <c r="W23" s="27"/>
      <c r="X23" s="28" t="s">
        <v>23</v>
      </c>
    </row>
    <row r="24" spans="1:63" ht="17.25" customHeight="1" thickBot="1">
      <c r="A24" s="54"/>
      <c r="B24" s="264"/>
      <c r="C24" s="94"/>
      <c r="D24" s="283"/>
      <c r="E24" s="273"/>
      <c r="F24" s="270"/>
      <c r="G24" s="267"/>
      <c r="H24" s="286"/>
      <c r="I24" s="279"/>
      <c r="J24" s="251"/>
      <c r="K24" s="259"/>
      <c r="L24" s="255"/>
      <c r="M24" s="255"/>
      <c r="N24" s="249"/>
      <c r="O24" s="251"/>
      <c r="P24" s="301"/>
      <c r="Q24" s="119"/>
      <c r="R24" s="244"/>
      <c r="S24" s="246"/>
      <c r="T24" s="303"/>
      <c r="U24" s="305"/>
      <c r="V24" s="1"/>
      <c r="W24" s="27"/>
      <c r="X24" s="28"/>
    </row>
    <row r="25" spans="1:63" ht="17.25" customHeight="1" thickBot="1">
      <c r="A25" s="54"/>
      <c r="B25" s="264"/>
      <c r="C25" s="94"/>
      <c r="D25" s="283"/>
      <c r="E25" s="273"/>
      <c r="F25" s="270"/>
      <c r="G25" s="267"/>
      <c r="H25" s="286"/>
      <c r="I25" s="279"/>
      <c r="J25" s="251"/>
      <c r="K25" s="259"/>
      <c r="L25" s="255"/>
      <c r="M25" s="255"/>
      <c r="N25" s="249"/>
      <c r="O25" s="251"/>
      <c r="P25" s="301"/>
      <c r="Q25" s="119"/>
      <c r="R25" s="244"/>
      <c r="S25" s="246"/>
      <c r="T25" s="303"/>
      <c r="U25" s="305"/>
      <c r="V25" s="1"/>
      <c r="W25" s="27"/>
      <c r="X25" s="28"/>
    </row>
    <row r="26" spans="1:63" ht="17.25" customHeight="1" thickBot="1">
      <c r="A26" s="54"/>
      <c r="B26" s="264"/>
      <c r="C26" s="94"/>
      <c r="D26" s="283"/>
      <c r="E26" s="273"/>
      <c r="F26" s="270"/>
      <c r="G26" s="267"/>
      <c r="H26" s="286"/>
      <c r="I26" s="279"/>
      <c r="J26" s="251"/>
      <c r="K26" s="259"/>
      <c r="L26" s="255"/>
      <c r="M26" s="255"/>
      <c r="N26" s="249"/>
      <c r="O26" s="251"/>
      <c r="P26" s="301"/>
      <c r="Q26" s="119"/>
      <c r="R26" s="244"/>
      <c r="S26" s="246"/>
      <c r="T26" s="303"/>
      <c r="U26" s="305"/>
      <c r="V26" s="1"/>
      <c r="W26" s="27"/>
      <c r="X26" s="28"/>
    </row>
    <row r="27" spans="1:63" ht="17.25" customHeight="1" thickBot="1">
      <c r="A27" s="54"/>
      <c r="B27" s="264"/>
      <c r="C27" s="94"/>
      <c r="D27" s="283"/>
      <c r="E27" s="273"/>
      <c r="F27" s="270"/>
      <c r="G27" s="267"/>
      <c r="H27" s="286"/>
      <c r="I27" s="279"/>
      <c r="J27" s="251"/>
      <c r="K27" s="259"/>
      <c r="L27" s="255"/>
      <c r="M27" s="255"/>
      <c r="N27" s="249"/>
      <c r="O27" s="251"/>
      <c r="P27" s="301"/>
      <c r="Q27" s="119"/>
      <c r="R27" s="244"/>
      <c r="S27" s="246"/>
      <c r="T27" s="303"/>
      <c r="U27" s="305"/>
      <c r="V27" s="1"/>
      <c r="W27" s="27"/>
      <c r="X27" s="28"/>
    </row>
    <row r="28" spans="1:63" ht="17.25" customHeight="1" thickBot="1">
      <c r="A28" s="54"/>
      <c r="B28" s="264"/>
      <c r="C28" s="94"/>
      <c r="D28" s="283"/>
      <c r="E28" s="273"/>
      <c r="F28" s="270"/>
      <c r="G28" s="267"/>
      <c r="H28" s="286"/>
      <c r="I28" s="279"/>
      <c r="J28" s="251"/>
      <c r="K28" s="259"/>
      <c r="L28" s="255"/>
      <c r="M28" s="255"/>
      <c r="N28" s="249"/>
      <c r="O28" s="251"/>
      <c r="P28" s="301"/>
      <c r="Q28" s="119"/>
      <c r="R28" s="244"/>
      <c r="S28" s="246"/>
      <c r="T28" s="303"/>
      <c r="U28" s="305"/>
      <c r="V28" s="1"/>
      <c r="W28" s="27"/>
      <c r="X28" s="28"/>
    </row>
    <row r="29" spans="1:63" ht="17.25" customHeight="1" thickBot="1">
      <c r="A29" s="54"/>
      <c r="B29" s="264"/>
      <c r="C29" s="94"/>
      <c r="D29" s="283"/>
      <c r="E29" s="273"/>
      <c r="F29" s="270"/>
      <c r="G29" s="267"/>
      <c r="H29" s="286"/>
      <c r="I29" s="279"/>
      <c r="J29" s="251"/>
      <c r="K29" s="259"/>
      <c r="L29" s="255"/>
      <c r="M29" s="255"/>
      <c r="N29" s="249"/>
      <c r="O29" s="251"/>
      <c r="P29" s="301"/>
      <c r="Q29" s="119"/>
      <c r="R29" s="244"/>
      <c r="S29" s="246"/>
      <c r="T29" s="303"/>
      <c r="U29" s="305"/>
      <c r="V29" s="1"/>
      <c r="W29" s="27"/>
      <c r="X29" s="28"/>
    </row>
    <row r="30" spans="1:63" ht="17.25" customHeight="1" thickBot="1">
      <c r="A30" s="54"/>
      <c r="B30" s="264"/>
      <c r="C30" s="94"/>
      <c r="D30" s="283"/>
      <c r="E30" s="274"/>
      <c r="F30" s="271"/>
      <c r="G30" s="268"/>
      <c r="H30" s="287"/>
      <c r="I30" s="279"/>
      <c r="J30" s="252"/>
      <c r="K30" s="260"/>
      <c r="L30" s="256"/>
      <c r="M30" s="256"/>
      <c r="N30" s="250"/>
      <c r="O30" s="252"/>
      <c r="P30" s="302"/>
      <c r="Q30" s="119"/>
      <c r="R30" s="245"/>
      <c r="S30" s="247"/>
      <c r="T30" s="304"/>
      <c r="U30" s="305"/>
      <c r="V30" s="1"/>
      <c r="W30" s="27"/>
      <c r="X30" s="28"/>
    </row>
    <row r="31" spans="1:63" ht="44.25" customHeight="1" thickTop="1" thickBot="1">
      <c r="A31" s="54"/>
      <c r="B31" s="265"/>
      <c r="C31" s="95"/>
      <c r="D31" s="284"/>
      <c r="E31" s="187">
        <v>0.38</v>
      </c>
      <c r="F31" s="79">
        <v>0.45</v>
      </c>
      <c r="G31" s="79">
        <v>0.17</v>
      </c>
      <c r="H31" s="115">
        <f>SUM(E31:G31)</f>
        <v>1</v>
      </c>
      <c r="I31" s="279"/>
      <c r="J31" s="79">
        <v>0.28999999999999998</v>
      </c>
      <c r="K31" s="79">
        <v>0.19</v>
      </c>
      <c r="L31" s="79">
        <v>0.13</v>
      </c>
      <c r="M31" s="79">
        <v>0.21</v>
      </c>
      <c r="N31" s="79">
        <v>0.11</v>
      </c>
      <c r="O31" s="188">
        <v>7.0000000000000007E-2</v>
      </c>
      <c r="P31" s="116">
        <f>SUM(J31:O31)</f>
        <v>1</v>
      </c>
      <c r="Q31" s="120"/>
      <c r="R31" s="117">
        <v>0.5</v>
      </c>
      <c r="S31" s="110">
        <v>0.5</v>
      </c>
      <c r="T31" s="109">
        <f>SUM(R31:S31)</f>
        <v>1</v>
      </c>
      <c r="U31" s="306"/>
      <c r="V31" s="29"/>
      <c r="W31" s="29"/>
      <c r="BA31" s="12"/>
      <c r="BC31" s="11"/>
    </row>
    <row r="32" spans="1:63" ht="18.75" customHeight="1" thickTop="1" thickBot="1">
      <c r="A32" s="54"/>
      <c r="B32" s="176" t="s">
        <v>88</v>
      </c>
      <c r="C32" s="112"/>
      <c r="D32" s="111">
        <v>100000000</v>
      </c>
      <c r="E32" s="193" t="str">
        <f>IF(D32&gt;=$X$5*0.2,"3",IF(D32&gt;=$X$5*0.1,"2","1"))</f>
        <v>2</v>
      </c>
      <c r="F32" s="91">
        <v>1</v>
      </c>
      <c r="G32" s="101">
        <v>1</v>
      </c>
      <c r="H32" s="157">
        <f>IFERROR(((E32*$E$31)+(F32*$F$31)+(G32*$G$31))/((IF(E32=0,0,$E$31)+(IF(F32=0,0,$F$31))+(IF(G32=0,0,$G$31)))),0)</f>
        <v>1.38</v>
      </c>
      <c r="I32" s="279"/>
      <c r="J32" s="122">
        <v>0</v>
      </c>
      <c r="K32" s="57">
        <v>1</v>
      </c>
      <c r="L32" s="57">
        <v>2</v>
      </c>
      <c r="M32" s="57">
        <v>1</v>
      </c>
      <c r="N32" s="57">
        <v>1</v>
      </c>
      <c r="O32" s="108">
        <v>1</v>
      </c>
      <c r="P32" s="159">
        <f t="shared" ref="P32:P41" si="0">IFERROR(((J32*$J$31)+(K32*$K$31)+(L32*$L$31)+(M32*$M$31)+(N32*$N$31)+(O32*$O$31))/((IF(J32=0,0,$J$31)+(IF(K32=0,0,$K$31))+(IF(L32=0,0,$L$31))+(IF(M32=0,0,$M$31))+(IF(N32=0,0,$N$31))+(IF(O32=0,0,$O$31)))),0)</f>
        <v>1.183098591549296</v>
      </c>
      <c r="Q32" s="121"/>
      <c r="R32" s="161">
        <f t="shared" ref="R32:R51" si="1">H32</f>
        <v>1.38</v>
      </c>
      <c r="S32" s="161">
        <f t="shared" ref="S32:S41" si="2">P32</f>
        <v>1.183098591549296</v>
      </c>
      <c r="T32" s="162">
        <f t="shared" ref="T32:T41" si="3">IFERROR(((R32*$R$31)+(S32*$S$31))/((IF(R32=0,0,$R$31)+(IF(S32=0,0,$S$31)))),0)</f>
        <v>1.2815492957746479</v>
      </c>
      <c r="U32" s="128" t="str">
        <f t="shared" ref="U32:U51" si="4">IF(T32&gt;=2.2,"E",IF(T32&gt;=1.6,"R","M"))</f>
        <v>M</v>
      </c>
      <c r="V32" s="29"/>
      <c r="X32" s="144"/>
      <c r="BA32" s="12"/>
      <c r="BC32" s="11"/>
    </row>
    <row r="33" spans="1:99" ht="16.5" customHeight="1" thickTop="1" thickBot="1">
      <c r="A33" s="54"/>
      <c r="B33" s="177" t="s">
        <v>89</v>
      </c>
      <c r="C33" s="113"/>
      <c r="D33" s="111">
        <v>300000000</v>
      </c>
      <c r="E33" s="193" t="str">
        <f t="shared" ref="E33:E51" si="5">IF(D33&gt;=$X$5*0.2,"3",IF(D33&gt;=$X$5*0.1,"2","1"))</f>
        <v>3</v>
      </c>
      <c r="F33" s="97">
        <v>2</v>
      </c>
      <c r="G33" s="102">
        <v>2</v>
      </c>
      <c r="H33" s="157">
        <f>IFERROR(((E33*$E$31)+(F33*$F$31)+(G33*$G$31))/((IF(E33=0,0,$E$31)+(IF(F33=0,0,$F$31))+(IF(G33=0,0,$G$31)))),0)</f>
        <v>2.38</v>
      </c>
      <c r="I33" s="279"/>
      <c r="J33" s="122">
        <v>2</v>
      </c>
      <c r="K33" s="57">
        <v>2</v>
      </c>
      <c r="L33" s="57">
        <v>2</v>
      </c>
      <c r="M33" s="57">
        <v>2</v>
      </c>
      <c r="N33" s="57">
        <v>2</v>
      </c>
      <c r="O33" s="108">
        <v>2</v>
      </c>
      <c r="P33" s="159">
        <f t="shared" si="0"/>
        <v>2</v>
      </c>
      <c r="Q33" s="121"/>
      <c r="R33" s="163">
        <f t="shared" si="1"/>
        <v>2.38</v>
      </c>
      <c r="S33" s="163">
        <f t="shared" si="2"/>
        <v>2</v>
      </c>
      <c r="T33" s="164">
        <f t="shared" si="3"/>
        <v>2.19</v>
      </c>
      <c r="U33" s="128" t="str">
        <f t="shared" si="4"/>
        <v>R</v>
      </c>
      <c r="V33" s="29"/>
      <c r="X33" s="145"/>
      <c r="Z33" s="4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BA33" s="12"/>
      <c r="BC33" s="11"/>
    </row>
    <row r="34" spans="1:99" ht="16.5" customHeight="1" thickTop="1" thickBot="1">
      <c r="A34" s="54"/>
      <c r="B34" s="176" t="s">
        <v>90</v>
      </c>
      <c r="C34" s="112"/>
      <c r="D34" s="111">
        <v>0</v>
      </c>
      <c r="E34" s="193" t="str">
        <f t="shared" si="5"/>
        <v>1</v>
      </c>
      <c r="F34" s="98">
        <v>3</v>
      </c>
      <c r="G34" s="103">
        <v>3</v>
      </c>
      <c r="H34" s="157">
        <f t="shared" ref="H34:H51" si="6">IFERROR(((E34*$E$31)+(F34*$F$31)+(G34*$G$31))/((IF(E34=0,0,$E$31)+(IF(F34=0,0,$F$31))+(IF(G34=0,0,$G$31)))),0)</f>
        <v>2.2400000000000002</v>
      </c>
      <c r="I34" s="279"/>
      <c r="J34" s="122">
        <v>3</v>
      </c>
      <c r="K34" s="57">
        <v>3</v>
      </c>
      <c r="L34" s="57">
        <v>3</v>
      </c>
      <c r="M34" s="57">
        <v>1</v>
      </c>
      <c r="N34" s="57">
        <v>1</v>
      </c>
      <c r="O34" s="108">
        <v>3</v>
      </c>
      <c r="P34" s="159">
        <f t="shared" si="0"/>
        <v>2.36</v>
      </c>
      <c r="Q34" s="121"/>
      <c r="R34" s="165">
        <f t="shared" si="1"/>
        <v>2.2400000000000002</v>
      </c>
      <c r="S34" s="166">
        <f t="shared" si="2"/>
        <v>2.36</v>
      </c>
      <c r="T34" s="164">
        <f t="shared" si="3"/>
        <v>2.2999999999999998</v>
      </c>
      <c r="U34" s="128" t="str">
        <f t="shared" si="4"/>
        <v>E</v>
      </c>
      <c r="V34" s="29"/>
      <c r="X34" s="23"/>
      <c r="Z34" s="4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BA34" s="12"/>
      <c r="BC34" s="11"/>
    </row>
    <row r="35" spans="1:99" ht="27.75" customHeight="1" thickTop="1" thickBot="1">
      <c r="A35" s="54"/>
      <c r="B35" s="177" t="s">
        <v>91</v>
      </c>
      <c r="C35" s="113"/>
      <c r="D35" s="111">
        <v>0</v>
      </c>
      <c r="E35" s="193" t="str">
        <f t="shared" si="5"/>
        <v>1</v>
      </c>
      <c r="F35" s="99">
        <v>2</v>
      </c>
      <c r="G35" s="103">
        <v>3</v>
      </c>
      <c r="H35" s="157">
        <f t="shared" si="6"/>
        <v>1.79</v>
      </c>
      <c r="I35" s="279"/>
      <c r="J35" s="122">
        <v>1</v>
      </c>
      <c r="K35" s="57">
        <v>3</v>
      </c>
      <c r="L35" s="57">
        <v>1</v>
      </c>
      <c r="M35" s="57">
        <v>1</v>
      </c>
      <c r="N35" s="57">
        <v>3</v>
      </c>
      <c r="O35" s="108">
        <v>1</v>
      </c>
      <c r="P35" s="159">
        <f t="shared" si="0"/>
        <v>1.6000000000000003</v>
      </c>
      <c r="Q35" s="121"/>
      <c r="R35" s="167">
        <f t="shared" si="1"/>
        <v>1.79</v>
      </c>
      <c r="S35" s="168">
        <f t="shared" si="2"/>
        <v>1.6000000000000003</v>
      </c>
      <c r="T35" s="169">
        <f t="shared" si="3"/>
        <v>1.6950000000000003</v>
      </c>
      <c r="U35" s="128" t="str">
        <f t="shared" si="4"/>
        <v>R</v>
      </c>
      <c r="V35" s="29"/>
      <c r="X35" s="144"/>
      <c r="Z35" s="4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30"/>
      <c r="BA35" s="31"/>
      <c r="BB35" s="31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</row>
    <row r="36" spans="1:99" ht="26.25" customHeight="1" thickTop="1" thickBot="1">
      <c r="A36" s="54"/>
      <c r="B36" s="176" t="s">
        <v>92</v>
      </c>
      <c r="C36" s="112"/>
      <c r="D36" s="111">
        <v>0</v>
      </c>
      <c r="E36" s="193" t="str">
        <f t="shared" si="5"/>
        <v>1</v>
      </c>
      <c r="F36" s="99">
        <v>3</v>
      </c>
      <c r="G36" s="104">
        <v>1</v>
      </c>
      <c r="H36" s="157">
        <f t="shared" si="6"/>
        <v>1.9</v>
      </c>
      <c r="I36" s="279"/>
      <c r="J36" s="122">
        <v>3</v>
      </c>
      <c r="K36" s="57">
        <v>2</v>
      </c>
      <c r="L36" s="57">
        <v>2</v>
      </c>
      <c r="M36" s="57">
        <v>3</v>
      </c>
      <c r="N36" s="57">
        <v>3</v>
      </c>
      <c r="O36" s="108">
        <v>3</v>
      </c>
      <c r="P36" s="159">
        <f t="shared" si="0"/>
        <v>2.68</v>
      </c>
      <c r="Q36" s="121"/>
      <c r="R36" s="167">
        <f t="shared" si="1"/>
        <v>1.9</v>
      </c>
      <c r="S36" s="170">
        <f t="shared" si="2"/>
        <v>2.68</v>
      </c>
      <c r="T36" s="169">
        <f t="shared" si="3"/>
        <v>2.29</v>
      </c>
      <c r="U36" s="128" t="str">
        <f t="shared" si="4"/>
        <v>E</v>
      </c>
      <c r="V36" s="29"/>
      <c r="X36" s="145"/>
      <c r="Z36" s="4"/>
      <c r="AA36" s="7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30"/>
      <c r="BA36" s="31"/>
      <c r="BB36" s="32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</row>
    <row r="37" spans="1:99" ht="18.75" customHeight="1" thickTop="1" thickBot="1">
      <c r="A37" s="54"/>
      <c r="B37" s="177" t="s">
        <v>93</v>
      </c>
      <c r="C37" s="113"/>
      <c r="D37" s="111">
        <v>0</v>
      </c>
      <c r="E37" s="193" t="str">
        <f t="shared" si="5"/>
        <v>1</v>
      </c>
      <c r="F37" s="99">
        <v>3</v>
      </c>
      <c r="G37" s="105">
        <v>1</v>
      </c>
      <c r="H37" s="157">
        <f t="shared" si="6"/>
        <v>1.9</v>
      </c>
      <c r="I37" s="279"/>
      <c r="J37" s="122">
        <v>1</v>
      </c>
      <c r="K37" s="57">
        <v>1</v>
      </c>
      <c r="L37" s="57">
        <v>3</v>
      </c>
      <c r="M37" s="57">
        <v>1</v>
      </c>
      <c r="N37" s="57">
        <v>3</v>
      </c>
      <c r="O37" s="108">
        <v>1</v>
      </c>
      <c r="P37" s="159">
        <f t="shared" si="0"/>
        <v>1.4800000000000002</v>
      </c>
      <c r="Q37" s="121"/>
      <c r="R37" s="170">
        <f t="shared" si="1"/>
        <v>1.9</v>
      </c>
      <c r="S37" s="168">
        <f t="shared" si="2"/>
        <v>1.4800000000000002</v>
      </c>
      <c r="T37" s="169">
        <f t="shared" si="3"/>
        <v>1.69</v>
      </c>
      <c r="U37" s="128" t="str">
        <f t="shared" si="4"/>
        <v>R</v>
      </c>
      <c r="V37" s="29"/>
      <c r="X37" s="145"/>
      <c r="Z37" s="4"/>
      <c r="AA37" s="70"/>
      <c r="AG37" s="33"/>
      <c r="AH37" s="5"/>
      <c r="AI37" s="33"/>
      <c r="AJ37" s="33"/>
      <c r="AK37" s="5"/>
      <c r="AL37" s="33"/>
      <c r="AM37" s="33"/>
      <c r="AN37" s="5"/>
      <c r="AO37" s="33"/>
      <c r="AP37" s="33"/>
      <c r="AQ37" s="5"/>
      <c r="AR37" s="33"/>
      <c r="AS37" s="33"/>
      <c r="AT37" s="5"/>
      <c r="AU37" s="33"/>
      <c r="AV37" s="33"/>
      <c r="AW37" s="5"/>
      <c r="AX37" s="33"/>
      <c r="AY37" s="33"/>
      <c r="AZ37" s="5"/>
      <c r="BA37" s="33"/>
      <c r="BB37" s="33"/>
      <c r="BC37" s="5"/>
      <c r="BD37" s="33"/>
      <c r="BE37" s="33"/>
      <c r="BF37" s="5"/>
      <c r="BG37" s="33"/>
      <c r="BH37" s="33"/>
      <c r="BI37" s="5"/>
      <c r="BJ37" s="33"/>
      <c r="BK37" s="33"/>
      <c r="BL37" s="5"/>
      <c r="BM37" s="33"/>
      <c r="BN37" s="33"/>
      <c r="BO37" s="5"/>
      <c r="BP37" s="33"/>
      <c r="BQ37" s="33"/>
      <c r="BR37" s="5"/>
      <c r="BS37" s="33"/>
      <c r="BT37" s="33"/>
      <c r="BU37" s="5"/>
      <c r="BV37" s="33"/>
      <c r="BW37" s="33"/>
      <c r="BX37" s="5"/>
      <c r="BY37" s="33"/>
      <c r="BZ37" s="33"/>
      <c r="CA37" s="5"/>
      <c r="CB37" s="33"/>
      <c r="CC37" s="33"/>
      <c r="CD37" s="5"/>
      <c r="CE37" s="33"/>
      <c r="CF37" s="33"/>
      <c r="CG37" s="5"/>
      <c r="CH37" s="33"/>
      <c r="CI37" s="33"/>
      <c r="CJ37" s="5"/>
      <c r="CK37" s="33"/>
      <c r="CL37" s="33"/>
      <c r="CM37" s="5"/>
      <c r="CN37" s="33"/>
      <c r="CO37" s="33"/>
    </row>
    <row r="38" spans="1:99" ht="16.5" customHeight="1" thickTop="1" thickBot="1">
      <c r="A38" s="54"/>
      <c r="B38" s="176" t="s">
        <v>94</v>
      </c>
      <c r="C38" s="112"/>
      <c r="D38" s="111">
        <v>0</v>
      </c>
      <c r="E38" s="193" t="str">
        <f t="shared" si="5"/>
        <v>1</v>
      </c>
      <c r="F38" s="99">
        <v>3</v>
      </c>
      <c r="G38" s="103">
        <v>1</v>
      </c>
      <c r="H38" s="157">
        <f t="shared" si="6"/>
        <v>1.9</v>
      </c>
      <c r="I38" s="279"/>
      <c r="J38" s="122">
        <v>3</v>
      </c>
      <c r="K38" s="57">
        <v>1</v>
      </c>
      <c r="L38" s="57">
        <v>3</v>
      </c>
      <c r="M38" s="57">
        <v>3</v>
      </c>
      <c r="N38" s="57">
        <v>1</v>
      </c>
      <c r="O38" s="108">
        <v>1</v>
      </c>
      <c r="P38" s="159">
        <f t="shared" si="0"/>
        <v>2.2599999999999993</v>
      </c>
      <c r="Q38" s="121"/>
      <c r="R38" s="167">
        <f t="shared" si="1"/>
        <v>1.9</v>
      </c>
      <c r="S38" s="161">
        <f t="shared" si="2"/>
        <v>2.2599999999999993</v>
      </c>
      <c r="T38" s="169">
        <f t="shared" si="3"/>
        <v>2.0799999999999996</v>
      </c>
      <c r="U38" s="128" t="str">
        <f t="shared" si="4"/>
        <v>R</v>
      </c>
      <c r="V38" s="29"/>
      <c r="X38" s="145"/>
      <c r="Z38" s="4"/>
      <c r="AA38" s="70"/>
      <c r="AG38" s="34"/>
      <c r="AH38" s="35"/>
      <c r="AI38" s="34"/>
      <c r="AJ38" s="34"/>
      <c r="AK38" s="35"/>
      <c r="AL38" s="34"/>
      <c r="AM38" s="34"/>
      <c r="AN38" s="35"/>
      <c r="AO38" s="34"/>
      <c r="AP38" s="34"/>
      <c r="AQ38" s="35"/>
      <c r="AR38" s="34"/>
      <c r="AS38" s="34"/>
      <c r="AT38" s="35"/>
      <c r="AU38" s="34"/>
      <c r="AV38" s="34"/>
      <c r="AW38" s="35"/>
      <c r="AX38" s="34"/>
      <c r="AY38" s="34"/>
      <c r="AZ38" s="35"/>
      <c r="BA38" s="34"/>
      <c r="BB38" s="34"/>
      <c r="BC38" s="35"/>
      <c r="BD38" s="34"/>
      <c r="BE38" s="34"/>
      <c r="BF38" s="35"/>
      <c r="BG38" s="34"/>
      <c r="BH38" s="34"/>
      <c r="BI38" s="35"/>
      <c r="BJ38" s="34"/>
      <c r="BK38" s="34"/>
      <c r="BL38" s="35"/>
      <c r="BM38" s="34"/>
      <c r="BN38" s="34"/>
      <c r="BO38" s="35"/>
      <c r="BP38" s="34"/>
      <c r="BQ38" s="34"/>
      <c r="BR38" s="35"/>
      <c r="BS38" s="34"/>
      <c r="BT38" s="34"/>
      <c r="BU38" s="35"/>
      <c r="BV38" s="34"/>
      <c r="BW38" s="34"/>
      <c r="BX38" s="35"/>
      <c r="BY38" s="34"/>
      <c r="BZ38" s="34"/>
      <c r="CA38" s="35"/>
      <c r="CB38" s="34"/>
      <c r="CC38" s="34"/>
      <c r="CD38" s="35"/>
      <c r="CE38" s="34"/>
      <c r="CF38" s="34"/>
      <c r="CG38" s="35"/>
      <c r="CH38" s="34"/>
      <c r="CI38" s="34"/>
      <c r="CJ38" s="35"/>
      <c r="CK38" s="34"/>
      <c r="CL38" s="34"/>
      <c r="CM38" s="35"/>
      <c r="CN38" s="34"/>
      <c r="CO38" s="34"/>
      <c r="CP38" s="30"/>
      <c r="CQ38" s="30"/>
      <c r="CR38" s="30"/>
      <c r="CS38" s="30"/>
      <c r="CT38" s="30"/>
      <c r="CU38" s="30"/>
    </row>
    <row r="39" spans="1:99" ht="16.5" customHeight="1" thickTop="1" thickBot="1">
      <c r="A39" s="54"/>
      <c r="B39" s="177" t="s">
        <v>95</v>
      </c>
      <c r="C39" s="113"/>
      <c r="D39" s="111">
        <v>0</v>
      </c>
      <c r="E39" s="193" t="str">
        <f t="shared" si="5"/>
        <v>1</v>
      </c>
      <c r="F39" s="100">
        <v>3</v>
      </c>
      <c r="G39" s="103">
        <v>1</v>
      </c>
      <c r="H39" s="157">
        <f t="shared" si="6"/>
        <v>1.9</v>
      </c>
      <c r="I39" s="279"/>
      <c r="J39" s="122">
        <v>1</v>
      </c>
      <c r="K39" s="57">
        <v>2</v>
      </c>
      <c r="L39" s="57">
        <v>2</v>
      </c>
      <c r="M39" s="57">
        <v>3</v>
      </c>
      <c r="N39" s="57">
        <v>1</v>
      </c>
      <c r="O39" s="108">
        <v>3</v>
      </c>
      <c r="P39" s="159">
        <f t="shared" si="0"/>
        <v>1.8800000000000001</v>
      </c>
      <c r="Q39" s="121"/>
      <c r="R39" s="167">
        <f t="shared" si="1"/>
        <v>1.9</v>
      </c>
      <c r="S39" s="171">
        <f t="shared" si="2"/>
        <v>1.8800000000000001</v>
      </c>
      <c r="T39" s="164">
        <f t="shared" si="3"/>
        <v>1.8900000000000001</v>
      </c>
      <c r="U39" s="128" t="str">
        <f t="shared" si="4"/>
        <v>R</v>
      </c>
      <c r="V39" s="29"/>
      <c r="X39" s="145"/>
      <c r="Z39" s="4"/>
      <c r="AA39" s="70"/>
      <c r="BB39" s="11"/>
      <c r="BC39" s="11"/>
    </row>
    <row r="40" spans="1:99" ht="16.5" customHeight="1" thickTop="1" thickBot="1">
      <c r="A40" s="54"/>
      <c r="B40" s="176" t="s">
        <v>96</v>
      </c>
      <c r="C40" s="112"/>
      <c r="D40" s="111">
        <v>0</v>
      </c>
      <c r="E40" s="193" t="str">
        <f t="shared" si="5"/>
        <v>1</v>
      </c>
      <c r="F40" s="96">
        <v>3</v>
      </c>
      <c r="G40" s="106">
        <v>3</v>
      </c>
      <c r="H40" s="157">
        <f t="shared" si="6"/>
        <v>2.2400000000000002</v>
      </c>
      <c r="I40" s="279"/>
      <c r="J40" s="122">
        <v>3</v>
      </c>
      <c r="K40" s="57">
        <v>3</v>
      </c>
      <c r="L40" s="57">
        <v>1</v>
      </c>
      <c r="M40" s="57">
        <v>3</v>
      </c>
      <c r="N40" s="57">
        <v>3</v>
      </c>
      <c r="O40" s="108">
        <v>1</v>
      </c>
      <c r="P40" s="159">
        <f t="shared" si="0"/>
        <v>2.5999999999999996</v>
      </c>
      <c r="Q40" s="121"/>
      <c r="R40" s="170">
        <f t="shared" si="1"/>
        <v>2.2400000000000002</v>
      </c>
      <c r="S40" s="172">
        <f t="shared" si="2"/>
        <v>2.5999999999999996</v>
      </c>
      <c r="T40" s="162">
        <f t="shared" si="3"/>
        <v>2.42</v>
      </c>
      <c r="U40" s="128" t="str">
        <f t="shared" si="4"/>
        <v>E</v>
      </c>
      <c r="V40" s="29"/>
      <c r="X40" s="145"/>
      <c r="Z40" s="4"/>
      <c r="AA40" s="70"/>
      <c r="AG40" s="34"/>
      <c r="AH40" s="35"/>
      <c r="AI40" s="34"/>
      <c r="AJ40" s="34"/>
      <c r="AK40" s="35"/>
      <c r="AL40" s="34"/>
      <c r="AM40" s="34"/>
      <c r="AN40" s="35"/>
      <c r="AO40" s="34"/>
      <c r="AP40" s="34"/>
      <c r="AQ40" s="35"/>
      <c r="AR40" s="34"/>
      <c r="AS40" s="34"/>
      <c r="AT40" s="35"/>
      <c r="AU40" s="34"/>
      <c r="AV40" s="34"/>
      <c r="AW40" s="35"/>
      <c r="AX40" s="34"/>
      <c r="AY40" s="34"/>
      <c r="AZ40" s="35"/>
      <c r="BA40" s="34"/>
      <c r="BB40" s="34"/>
      <c r="BC40" s="35"/>
      <c r="BD40" s="34"/>
      <c r="BE40" s="34"/>
      <c r="BF40" s="35"/>
      <c r="BG40" s="34"/>
      <c r="BH40" s="34"/>
      <c r="BI40" s="35"/>
      <c r="BJ40" s="34"/>
      <c r="BK40" s="34"/>
      <c r="BL40" s="35"/>
      <c r="BM40" s="34"/>
      <c r="BN40" s="34"/>
      <c r="BO40" s="35"/>
      <c r="BP40" s="34"/>
      <c r="BQ40" s="34"/>
      <c r="BR40" s="35"/>
      <c r="BS40" s="34"/>
      <c r="BT40" s="34"/>
      <c r="BU40" s="35"/>
      <c r="BV40" s="34"/>
      <c r="BW40" s="34"/>
      <c r="BX40" s="35"/>
      <c r="BY40" s="34"/>
      <c r="BZ40" s="34"/>
      <c r="CA40" s="35"/>
      <c r="CB40" s="34"/>
      <c r="CC40" s="34"/>
      <c r="CD40" s="35"/>
      <c r="CE40" s="34"/>
      <c r="CF40" s="34"/>
      <c r="CG40" s="35"/>
      <c r="CH40" s="34"/>
      <c r="CI40" s="34"/>
      <c r="CJ40" s="35"/>
      <c r="CK40" s="34"/>
      <c r="CL40" s="34"/>
      <c r="CM40" s="35"/>
      <c r="CN40" s="34"/>
      <c r="CO40" s="34"/>
      <c r="CP40" s="30"/>
      <c r="CQ40" s="30"/>
      <c r="CR40" s="30"/>
      <c r="CS40" s="30"/>
      <c r="CT40" s="30"/>
      <c r="CU40" s="30"/>
    </row>
    <row r="41" spans="1:99" ht="27.75" customHeight="1" thickTop="1" thickBot="1">
      <c r="A41" s="54"/>
      <c r="B41" s="178" t="s">
        <v>99</v>
      </c>
      <c r="C41" s="113"/>
      <c r="D41" s="111">
        <v>0</v>
      </c>
      <c r="E41" s="193" t="str">
        <f t="shared" si="5"/>
        <v>1</v>
      </c>
      <c r="F41" s="107">
        <v>0</v>
      </c>
      <c r="G41" s="107">
        <v>0</v>
      </c>
      <c r="H41" s="157">
        <f t="shared" si="6"/>
        <v>1</v>
      </c>
      <c r="I41" s="279"/>
      <c r="J41" s="122">
        <v>1</v>
      </c>
      <c r="K41" s="57">
        <v>3</v>
      </c>
      <c r="L41" s="57">
        <v>2</v>
      </c>
      <c r="M41" s="57">
        <v>3</v>
      </c>
      <c r="N41" s="57">
        <v>3</v>
      </c>
      <c r="O41" s="108">
        <v>3</v>
      </c>
      <c r="P41" s="159">
        <f t="shared" si="0"/>
        <v>2.29</v>
      </c>
      <c r="Q41" s="121"/>
      <c r="R41" s="173">
        <f t="shared" si="1"/>
        <v>1</v>
      </c>
      <c r="S41" s="172">
        <f t="shared" si="2"/>
        <v>2.29</v>
      </c>
      <c r="T41" s="169">
        <f t="shared" si="3"/>
        <v>1.645</v>
      </c>
      <c r="U41" s="128" t="str">
        <f t="shared" si="4"/>
        <v>R</v>
      </c>
      <c r="V41" s="29"/>
      <c r="X41" s="145"/>
      <c r="Z41" s="4"/>
      <c r="AA41" s="70"/>
      <c r="AE41" s="35"/>
      <c r="AF41" s="34"/>
      <c r="AG41" s="34"/>
      <c r="AH41" s="35"/>
      <c r="AI41" s="34"/>
      <c r="AJ41" s="34"/>
      <c r="AK41" s="35"/>
      <c r="AL41" s="34"/>
      <c r="AM41" s="34"/>
      <c r="AN41" s="35"/>
      <c r="AO41" s="34"/>
      <c r="AP41" s="34"/>
      <c r="AQ41" s="35"/>
      <c r="AR41" s="34"/>
      <c r="AS41" s="34"/>
      <c r="AT41" s="35"/>
      <c r="AU41" s="34"/>
      <c r="AV41" s="34"/>
      <c r="AW41" s="35"/>
      <c r="AX41" s="34"/>
      <c r="AY41" s="34"/>
      <c r="AZ41" s="35"/>
      <c r="BA41" s="34"/>
      <c r="BB41" s="34"/>
      <c r="BC41" s="35"/>
      <c r="BD41" s="34"/>
      <c r="BE41" s="34"/>
      <c r="BF41" s="35"/>
      <c r="BG41" s="34"/>
      <c r="BH41" s="34"/>
      <c r="BI41" s="35"/>
      <c r="BJ41" s="34"/>
      <c r="BK41" s="34"/>
      <c r="BL41" s="35"/>
      <c r="BM41" s="34"/>
      <c r="BN41" s="34"/>
      <c r="BO41" s="35"/>
      <c r="BP41" s="34"/>
      <c r="BQ41" s="34"/>
      <c r="BR41" s="35"/>
      <c r="BS41" s="34"/>
      <c r="BT41" s="34"/>
      <c r="BU41" s="35"/>
      <c r="BV41" s="34"/>
      <c r="BW41" s="34"/>
      <c r="BX41" s="35"/>
      <c r="BY41" s="34"/>
      <c r="BZ41" s="34"/>
      <c r="CA41" s="35"/>
      <c r="CB41" s="34"/>
      <c r="CC41" s="34"/>
      <c r="CD41" s="35"/>
      <c r="CE41" s="34"/>
      <c r="CF41" s="34"/>
      <c r="CG41" s="35"/>
      <c r="CH41" s="34"/>
      <c r="CI41" s="34"/>
      <c r="CJ41" s="35"/>
      <c r="CK41" s="34"/>
      <c r="CL41" s="34"/>
      <c r="CM41" s="35"/>
      <c r="CN41" s="34"/>
      <c r="CO41" s="34"/>
      <c r="CP41" s="30"/>
      <c r="CQ41" s="30"/>
      <c r="CR41" s="30"/>
      <c r="CS41" s="30"/>
      <c r="CT41" s="30"/>
      <c r="CU41" s="30"/>
    </row>
    <row r="42" spans="1:99" ht="16.5" customHeight="1" thickTop="1" thickBot="1">
      <c r="A42" s="54"/>
      <c r="B42" s="177" t="s">
        <v>97</v>
      </c>
      <c r="C42" s="113"/>
      <c r="D42" s="111">
        <v>0</v>
      </c>
      <c r="E42" s="193" t="str">
        <f t="shared" si="5"/>
        <v>1</v>
      </c>
      <c r="F42" s="107">
        <v>0</v>
      </c>
      <c r="G42" s="107">
        <v>0</v>
      </c>
      <c r="H42" s="157">
        <f t="shared" si="6"/>
        <v>1</v>
      </c>
      <c r="I42" s="279"/>
      <c r="J42" s="123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159">
        <f t="shared" ref="P42:P50" si="7">IFERROR(((J42*$J$31)+(K42*$K$31)+(L42*$L$31)+(M42*$M$31)+(N42*$N$31)+(O42*$O$31))/((IF(J42=0,0,$J$31)+(IF(K42=0,0,$K$31))+(IF(L42=0,0,$L$31))+(IF(M42=0,0,$M$31))+(IF(N42=0,0,$N$31))+(IF(O42=0,0,$O$31)))),0)</f>
        <v>0</v>
      </c>
      <c r="Q42" s="121"/>
      <c r="R42" s="173">
        <f t="shared" si="1"/>
        <v>1</v>
      </c>
      <c r="S42" s="172">
        <f t="shared" ref="S42:S51" si="8">P42</f>
        <v>0</v>
      </c>
      <c r="T42" s="169">
        <f t="shared" ref="T42:T51" si="9">IFERROR(((R42*$R$31)+(S42*$S$31))/((IF(R42=0,0,$R$31)+(IF(S42=0,0,$S$31)))),0)</f>
        <v>1</v>
      </c>
      <c r="U42" s="128" t="str">
        <f t="shared" si="4"/>
        <v>M</v>
      </c>
      <c r="V42" s="29"/>
      <c r="X42" s="145"/>
      <c r="Z42" s="4"/>
      <c r="AA42" s="70"/>
      <c r="AE42" s="35"/>
      <c r="AF42" s="34"/>
      <c r="AG42" s="34"/>
      <c r="AH42" s="35"/>
      <c r="AI42" s="34"/>
      <c r="AJ42" s="34"/>
      <c r="AK42" s="35"/>
      <c r="AL42" s="34"/>
      <c r="AM42" s="34"/>
      <c r="AN42" s="35"/>
      <c r="AO42" s="34"/>
      <c r="AP42" s="34"/>
      <c r="AQ42" s="35"/>
      <c r="AR42" s="34"/>
      <c r="AS42" s="34"/>
      <c r="AT42" s="35"/>
      <c r="AU42" s="34"/>
      <c r="AV42" s="34"/>
      <c r="AW42" s="35"/>
      <c r="AX42" s="34"/>
      <c r="AY42" s="34"/>
      <c r="AZ42" s="35"/>
      <c r="BA42" s="34"/>
      <c r="BB42" s="34"/>
      <c r="BC42" s="35"/>
      <c r="BD42" s="34"/>
      <c r="BE42" s="34"/>
      <c r="BF42" s="35"/>
      <c r="BG42" s="34"/>
      <c r="BH42" s="34"/>
      <c r="BI42" s="35"/>
      <c r="BJ42" s="34"/>
      <c r="BK42" s="34"/>
      <c r="BL42" s="35"/>
      <c r="BM42" s="34"/>
      <c r="BN42" s="34"/>
      <c r="BO42" s="35"/>
      <c r="BP42" s="34"/>
      <c r="BQ42" s="34"/>
      <c r="BR42" s="35"/>
      <c r="BS42" s="34"/>
      <c r="BT42" s="34"/>
      <c r="BU42" s="35"/>
      <c r="BV42" s="34"/>
      <c r="BW42" s="34"/>
      <c r="BX42" s="35"/>
      <c r="BY42" s="34"/>
      <c r="BZ42" s="34"/>
      <c r="CA42" s="35"/>
      <c r="CB42" s="34"/>
      <c r="CC42" s="34"/>
      <c r="CD42" s="35"/>
      <c r="CE42" s="34"/>
      <c r="CF42" s="34"/>
      <c r="CG42" s="35"/>
      <c r="CH42" s="34"/>
      <c r="CI42" s="34"/>
      <c r="CJ42" s="35"/>
      <c r="CK42" s="34"/>
      <c r="CL42" s="34"/>
      <c r="CM42" s="35"/>
      <c r="CN42" s="34"/>
      <c r="CO42" s="34"/>
      <c r="CP42" s="30"/>
      <c r="CQ42" s="30"/>
      <c r="CR42" s="30"/>
      <c r="CS42" s="30"/>
      <c r="CT42" s="30"/>
      <c r="CU42" s="30"/>
    </row>
    <row r="43" spans="1:99" ht="16.5" customHeight="1" thickTop="1" thickBot="1">
      <c r="A43" s="54"/>
      <c r="B43" s="178" t="s">
        <v>98</v>
      </c>
      <c r="C43" s="113"/>
      <c r="D43" s="111">
        <v>0</v>
      </c>
      <c r="E43" s="193" t="str">
        <f t="shared" si="5"/>
        <v>1</v>
      </c>
      <c r="F43" s="107">
        <v>0</v>
      </c>
      <c r="G43" s="107">
        <v>0</v>
      </c>
      <c r="H43" s="157">
        <f t="shared" si="6"/>
        <v>1</v>
      </c>
      <c r="I43" s="279"/>
      <c r="J43" s="123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159">
        <f t="shared" si="7"/>
        <v>0</v>
      </c>
      <c r="Q43" s="121"/>
      <c r="R43" s="173">
        <f t="shared" si="1"/>
        <v>1</v>
      </c>
      <c r="S43" s="172">
        <f t="shared" si="8"/>
        <v>0</v>
      </c>
      <c r="T43" s="169">
        <f t="shared" si="9"/>
        <v>1</v>
      </c>
      <c r="U43" s="128" t="str">
        <f t="shared" si="4"/>
        <v>M</v>
      </c>
      <c r="V43" s="29"/>
      <c r="X43" s="145"/>
      <c r="Z43" s="4"/>
      <c r="AA43" s="70"/>
      <c r="AE43" s="35"/>
      <c r="AF43" s="34"/>
      <c r="AG43" s="34"/>
      <c r="AH43" s="35"/>
      <c r="AI43" s="34"/>
      <c r="AJ43" s="34"/>
      <c r="AK43" s="35"/>
      <c r="AL43" s="34"/>
      <c r="AM43" s="34"/>
      <c r="AN43" s="35"/>
      <c r="AO43" s="34"/>
      <c r="AP43" s="34"/>
      <c r="AQ43" s="35"/>
      <c r="AR43" s="34"/>
      <c r="AS43" s="34"/>
      <c r="AT43" s="35"/>
      <c r="AU43" s="34"/>
      <c r="AV43" s="34"/>
      <c r="AW43" s="35"/>
      <c r="AX43" s="34"/>
      <c r="AY43" s="34"/>
      <c r="AZ43" s="35"/>
      <c r="BA43" s="34"/>
      <c r="BB43" s="34"/>
      <c r="BC43" s="35"/>
      <c r="BD43" s="34"/>
      <c r="BE43" s="34"/>
      <c r="BF43" s="35"/>
      <c r="BG43" s="34"/>
      <c r="BH43" s="34"/>
      <c r="BI43" s="35"/>
      <c r="BJ43" s="34"/>
      <c r="BK43" s="34"/>
      <c r="BL43" s="35"/>
      <c r="BM43" s="34"/>
      <c r="BN43" s="34"/>
      <c r="BO43" s="35"/>
      <c r="BP43" s="34"/>
      <c r="BQ43" s="34"/>
      <c r="BR43" s="35"/>
      <c r="BS43" s="34"/>
      <c r="BT43" s="34"/>
      <c r="BU43" s="35"/>
      <c r="BV43" s="34"/>
      <c r="BW43" s="34"/>
      <c r="BX43" s="35"/>
      <c r="BY43" s="34"/>
      <c r="BZ43" s="34"/>
      <c r="CA43" s="35"/>
      <c r="CB43" s="34"/>
      <c r="CC43" s="34"/>
      <c r="CD43" s="35"/>
      <c r="CE43" s="34"/>
      <c r="CF43" s="34"/>
      <c r="CG43" s="35"/>
      <c r="CH43" s="34"/>
      <c r="CI43" s="34"/>
      <c r="CJ43" s="35"/>
      <c r="CK43" s="34"/>
      <c r="CL43" s="34"/>
      <c r="CM43" s="35"/>
      <c r="CN43" s="34"/>
      <c r="CO43" s="34"/>
      <c r="CP43" s="30"/>
      <c r="CQ43" s="30"/>
      <c r="CR43" s="30"/>
      <c r="CS43" s="30"/>
      <c r="CT43" s="30"/>
      <c r="CU43" s="30"/>
    </row>
    <row r="44" spans="1:99" ht="16.5" customHeight="1" thickTop="1" thickBot="1">
      <c r="A44" s="54"/>
      <c r="B44" s="177" t="s">
        <v>100</v>
      </c>
      <c r="C44" s="113"/>
      <c r="D44" s="111">
        <v>0</v>
      </c>
      <c r="E44" s="193" t="str">
        <f t="shared" si="5"/>
        <v>1</v>
      </c>
      <c r="F44" s="107">
        <v>0</v>
      </c>
      <c r="G44" s="107">
        <v>0</v>
      </c>
      <c r="H44" s="157">
        <f t="shared" si="6"/>
        <v>1</v>
      </c>
      <c r="I44" s="279"/>
      <c r="J44" s="123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159">
        <f t="shared" si="7"/>
        <v>0</v>
      </c>
      <c r="Q44" s="121"/>
      <c r="R44" s="173">
        <f t="shared" si="1"/>
        <v>1</v>
      </c>
      <c r="S44" s="172">
        <f t="shared" si="8"/>
        <v>0</v>
      </c>
      <c r="T44" s="169">
        <f t="shared" si="9"/>
        <v>1</v>
      </c>
      <c r="U44" s="128" t="str">
        <f t="shared" si="4"/>
        <v>M</v>
      </c>
      <c r="V44" s="29"/>
      <c r="X44" s="145"/>
      <c r="Z44" s="4"/>
      <c r="AA44" s="70"/>
      <c r="AE44" s="35"/>
      <c r="AF44" s="34"/>
      <c r="AG44" s="34"/>
      <c r="AH44" s="35"/>
      <c r="AI44" s="34"/>
      <c r="AJ44" s="34"/>
      <c r="AK44" s="35"/>
      <c r="AL44" s="34"/>
      <c r="AM44" s="34"/>
      <c r="AN44" s="35"/>
      <c r="AO44" s="34"/>
      <c r="AP44" s="34"/>
      <c r="AQ44" s="35"/>
      <c r="AR44" s="34"/>
      <c r="AS44" s="34"/>
      <c r="AT44" s="35"/>
      <c r="AU44" s="34"/>
      <c r="AV44" s="34"/>
      <c r="AW44" s="35"/>
      <c r="AX44" s="34"/>
      <c r="AY44" s="34"/>
      <c r="AZ44" s="35"/>
      <c r="BA44" s="34"/>
      <c r="BB44" s="34"/>
      <c r="BC44" s="35"/>
      <c r="BD44" s="34"/>
      <c r="BE44" s="34"/>
      <c r="BF44" s="35"/>
      <c r="BG44" s="34"/>
      <c r="BH44" s="34"/>
      <c r="BI44" s="35"/>
      <c r="BJ44" s="34"/>
      <c r="BK44" s="34"/>
      <c r="BL44" s="35"/>
      <c r="BM44" s="34"/>
      <c r="BN44" s="34"/>
      <c r="BO44" s="35"/>
      <c r="BP44" s="34"/>
      <c r="BQ44" s="34"/>
      <c r="BR44" s="35"/>
      <c r="BS44" s="34"/>
      <c r="BT44" s="34"/>
      <c r="BU44" s="35"/>
      <c r="BV44" s="34"/>
      <c r="BW44" s="34"/>
      <c r="BX44" s="35"/>
      <c r="BY44" s="34"/>
      <c r="BZ44" s="34"/>
      <c r="CA44" s="35"/>
      <c r="CB44" s="34"/>
      <c r="CC44" s="34"/>
      <c r="CD44" s="35"/>
      <c r="CE44" s="34"/>
      <c r="CF44" s="34"/>
      <c r="CG44" s="35"/>
      <c r="CH44" s="34"/>
      <c r="CI44" s="34"/>
      <c r="CJ44" s="35"/>
      <c r="CK44" s="34"/>
      <c r="CL44" s="34"/>
      <c r="CM44" s="35"/>
      <c r="CN44" s="34"/>
      <c r="CO44" s="34"/>
      <c r="CP44" s="30"/>
      <c r="CQ44" s="30"/>
      <c r="CR44" s="30"/>
      <c r="CS44" s="30"/>
      <c r="CT44" s="30"/>
      <c r="CU44" s="30"/>
    </row>
    <row r="45" spans="1:99" ht="27" customHeight="1" thickTop="1" thickBot="1">
      <c r="A45" s="54"/>
      <c r="B45" s="177" t="s">
        <v>101</v>
      </c>
      <c r="C45" s="113"/>
      <c r="D45" s="111">
        <v>0</v>
      </c>
      <c r="E45" s="193" t="str">
        <f t="shared" si="5"/>
        <v>1</v>
      </c>
      <c r="F45" s="107">
        <v>0</v>
      </c>
      <c r="G45" s="107">
        <v>0</v>
      </c>
      <c r="H45" s="157">
        <f t="shared" si="6"/>
        <v>1</v>
      </c>
      <c r="I45" s="279"/>
      <c r="J45" s="123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159">
        <f t="shared" si="7"/>
        <v>0</v>
      </c>
      <c r="Q45" s="121"/>
      <c r="R45" s="167">
        <f t="shared" si="1"/>
        <v>1</v>
      </c>
      <c r="S45" s="172">
        <f t="shared" si="8"/>
        <v>0</v>
      </c>
      <c r="T45" s="169">
        <f t="shared" si="9"/>
        <v>1</v>
      </c>
      <c r="U45" s="128" t="str">
        <f t="shared" si="4"/>
        <v>M</v>
      </c>
      <c r="V45" s="29"/>
      <c r="X45" s="145"/>
      <c r="Z45" s="4"/>
      <c r="AA45" s="70"/>
      <c r="AE45" s="35"/>
      <c r="AF45" s="34"/>
      <c r="AG45" s="34"/>
      <c r="AH45" s="35"/>
      <c r="AI45" s="34"/>
      <c r="AJ45" s="34"/>
      <c r="AK45" s="35"/>
      <c r="AL45" s="34"/>
      <c r="AM45" s="34"/>
      <c r="AN45" s="35"/>
      <c r="AO45" s="34"/>
      <c r="AP45" s="34"/>
      <c r="AQ45" s="35"/>
      <c r="AR45" s="34"/>
      <c r="AS45" s="34"/>
      <c r="AT45" s="35"/>
      <c r="AU45" s="34"/>
      <c r="AV45" s="34"/>
      <c r="AW45" s="35"/>
      <c r="AX45" s="34"/>
      <c r="AY45" s="34"/>
      <c r="AZ45" s="35"/>
      <c r="BA45" s="34"/>
      <c r="BB45" s="34"/>
      <c r="BC45" s="35"/>
      <c r="BD45" s="34"/>
      <c r="BE45" s="34"/>
      <c r="BF45" s="35"/>
      <c r="BG45" s="34"/>
      <c r="BH45" s="34"/>
      <c r="BI45" s="35"/>
      <c r="BJ45" s="34"/>
      <c r="BK45" s="34"/>
      <c r="BL45" s="35"/>
      <c r="BM45" s="34"/>
      <c r="BN45" s="34"/>
      <c r="BO45" s="35"/>
      <c r="BP45" s="34"/>
      <c r="BQ45" s="34"/>
      <c r="BR45" s="35"/>
      <c r="BS45" s="34"/>
      <c r="BT45" s="34"/>
      <c r="BU45" s="35"/>
      <c r="BV45" s="34"/>
      <c r="BW45" s="34"/>
      <c r="BX45" s="35"/>
      <c r="BY45" s="34"/>
      <c r="BZ45" s="34"/>
      <c r="CA45" s="35"/>
      <c r="CB45" s="34"/>
      <c r="CC45" s="34"/>
      <c r="CD45" s="35"/>
      <c r="CE45" s="34"/>
      <c r="CF45" s="34"/>
      <c r="CG45" s="35"/>
      <c r="CH45" s="34"/>
      <c r="CI45" s="34"/>
      <c r="CJ45" s="35"/>
      <c r="CK45" s="34"/>
      <c r="CL45" s="34"/>
      <c r="CM45" s="35"/>
      <c r="CN45" s="34"/>
      <c r="CO45" s="34"/>
      <c r="CP45" s="30"/>
      <c r="CQ45" s="30"/>
      <c r="CR45" s="30"/>
      <c r="CS45" s="30"/>
      <c r="CT45" s="30"/>
      <c r="CU45" s="30"/>
    </row>
    <row r="46" spans="1:99" ht="16.5" customHeight="1" thickTop="1" thickBot="1">
      <c r="A46" s="54"/>
      <c r="B46" s="177" t="s">
        <v>102</v>
      </c>
      <c r="C46" s="113"/>
      <c r="D46" s="111">
        <v>0</v>
      </c>
      <c r="E46" s="193" t="str">
        <f t="shared" si="5"/>
        <v>1</v>
      </c>
      <c r="F46" s="107">
        <v>0</v>
      </c>
      <c r="G46" s="107">
        <v>0</v>
      </c>
      <c r="H46" s="157">
        <f t="shared" si="6"/>
        <v>1</v>
      </c>
      <c r="I46" s="279"/>
      <c r="J46" s="123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159">
        <f t="shared" si="7"/>
        <v>0</v>
      </c>
      <c r="Q46" s="121"/>
      <c r="R46" s="170">
        <f t="shared" si="1"/>
        <v>1</v>
      </c>
      <c r="S46" s="172">
        <f t="shared" si="8"/>
        <v>0</v>
      </c>
      <c r="T46" s="169">
        <f t="shared" si="9"/>
        <v>1</v>
      </c>
      <c r="U46" s="128" t="str">
        <f t="shared" si="4"/>
        <v>M</v>
      </c>
      <c r="V46" s="29"/>
      <c r="X46" s="145"/>
      <c r="Z46" s="4"/>
      <c r="AA46" s="70"/>
      <c r="AE46" s="35"/>
      <c r="AF46" s="34"/>
      <c r="AG46" s="34"/>
      <c r="AH46" s="35"/>
      <c r="AI46" s="34"/>
      <c r="AJ46" s="34"/>
      <c r="AK46" s="35"/>
      <c r="AL46" s="34"/>
      <c r="AM46" s="34"/>
      <c r="AN46" s="35"/>
      <c r="AO46" s="34"/>
      <c r="AP46" s="34"/>
      <c r="AQ46" s="35"/>
      <c r="AR46" s="34"/>
      <c r="AS46" s="34"/>
      <c r="AT46" s="35"/>
      <c r="AU46" s="34"/>
      <c r="AV46" s="34"/>
      <c r="AW46" s="35"/>
      <c r="AX46" s="34"/>
      <c r="AY46" s="34"/>
      <c r="AZ46" s="35"/>
      <c r="BA46" s="34"/>
      <c r="BB46" s="34"/>
      <c r="BC46" s="35"/>
      <c r="BD46" s="34"/>
      <c r="BE46" s="34"/>
      <c r="BF46" s="35"/>
      <c r="BG46" s="34"/>
      <c r="BH46" s="34"/>
      <c r="BI46" s="35"/>
      <c r="BJ46" s="34"/>
      <c r="BK46" s="34"/>
      <c r="BL46" s="35"/>
      <c r="BM46" s="34"/>
      <c r="BN46" s="34"/>
      <c r="BO46" s="35"/>
      <c r="BP46" s="34"/>
      <c r="BQ46" s="34"/>
      <c r="BR46" s="35"/>
      <c r="BS46" s="34"/>
      <c r="BT46" s="34"/>
      <c r="BU46" s="35"/>
      <c r="BV46" s="34"/>
      <c r="BW46" s="34"/>
      <c r="BX46" s="35"/>
      <c r="BY46" s="34"/>
      <c r="BZ46" s="34"/>
      <c r="CA46" s="35"/>
      <c r="CB46" s="34"/>
      <c r="CC46" s="34"/>
      <c r="CD46" s="35"/>
      <c r="CE46" s="34"/>
      <c r="CF46" s="34"/>
      <c r="CG46" s="35"/>
      <c r="CH46" s="34"/>
      <c r="CI46" s="34"/>
      <c r="CJ46" s="35"/>
      <c r="CK46" s="34"/>
      <c r="CL46" s="34"/>
      <c r="CM46" s="35"/>
      <c r="CN46" s="34"/>
      <c r="CO46" s="34"/>
      <c r="CP46" s="30"/>
      <c r="CQ46" s="30"/>
      <c r="CR46" s="30"/>
      <c r="CS46" s="30"/>
      <c r="CT46" s="30"/>
      <c r="CU46" s="30"/>
    </row>
    <row r="47" spans="1:99" ht="16.5" customHeight="1" thickTop="1" thickBot="1">
      <c r="A47" s="54"/>
      <c r="B47" s="177" t="s">
        <v>97</v>
      </c>
      <c r="C47" s="113"/>
      <c r="D47" s="111">
        <v>0</v>
      </c>
      <c r="E47" s="193" t="str">
        <f t="shared" si="5"/>
        <v>1</v>
      </c>
      <c r="F47" s="107">
        <v>0</v>
      </c>
      <c r="G47" s="107">
        <v>0</v>
      </c>
      <c r="H47" s="157">
        <f t="shared" si="6"/>
        <v>1</v>
      </c>
      <c r="I47" s="279"/>
      <c r="J47" s="123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159">
        <f t="shared" si="7"/>
        <v>0</v>
      </c>
      <c r="Q47" s="121"/>
      <c r="R47" s="167">
        <f t="shared" si="1"/>
        <v>1</v>
      </c>
      <c r="S47" s="172">
        <f t="shared" si="8"/>
        <v>0</v>
      </c>
      <c r="T47" s="169">
        <f t="shared" si="9"/>
        <v>1</v>
      </c>
      <c r="U47" s="128" t="str">
        <f t="shared" si="4"/>
        <v>M</v>
      </c>
      <c r="V47" s="29"/>
      <c r="X47" s="145"/>
      <c r="Z47" s="4"/>
      <c r="AA47" s="70"/>
      <c r="AE47" s="35"/>
      <c r="AF47" s="34"/>
      <c r="AG47" s="34"/>
      <c r="AH47" s="35"/>
      <c r="AI47" s="34"/>
      <c r="AJ47" s="34"/>
      <c r="AK47" s="35"/>
      <c r="AL47" s="34"/>
      <c r="AM47" s="34"/>
      <c r="AN47" s="35"/>
      <c r="AO47" s="34"/>
      <c r="AP47" s="34"/>
      <c r="AQ47" s="35"/>
      <c r="AR47" s="34"/>
      <c r="AS47" s="34"/>
      <c r="AT47" s="35"/>
      <c r="AU47" s="34"/>
      <c r="AV47" s="34"/>
      <c r="AW47" s="35"/>
      <c r="AX47" s="34"/>
      <c r="AY47" s="34"/>
      <c r="AZ47" s="35"/>
      <c r="BA47" s="34"/>
      <c r="BB47" s="34"/>
      <c r="BC47" s="35"/>
      <c r="BD47" s="34"/>
      <c r="BE47" s="34"/>
      <c r="BF47" s="35"/>
      <c r="BG47" s="34"/>
      <c r="BH47" s="34"/>
      <c r="BI47" s="35"/>
      <c r="BJ47" s="34"/>
      <c r="BK47" s="34"/>
      <c r="BL47" s="35"/>
      <c r="BM47" s="34"/>
      <c r="BN47" s="34"/>
      <c r="BO47" s="35"/>
      <c r="BP47" s="34"/>
      <c r="BQ47" s="34"/>
      <c r="BR47" s="35"/>
      <c r="BS47" s="34"/>
      <c r="BT47" s="34"/>
      <c r="BU47" s="35"/>
      <c r="BV47" s="34"/>
      <c r="BW47" s="34"/>
      <c r="BX47" s="35"/>
      <c r="BY47" s="34"/>
      <c r="BZ47" s="34"/>
      <c r="CA47" s="35"/>
      <c r="CB47" s="34"/>
      <c r="CC47" s="34"/>
      <c r="CD47" s="35"/>
      <c r="CE47" s="34"/>
      <c r="CF47" s="34"/>
      <c r="CG47" s="35"/>
      <c r="CH47" s="34"/>
      <c r="CI47" s="34"/>
      <c r="CJ47" s="35"/>
      <c r="CK47" s="34"/>
      <c r="CL47" s="34"/>
      <c r="CM47" s="35"/>
      <c r="CN47" s="34"/>
      <c r="CO47" s="34"/>
      <c r="CP47" s="30"/>
      <c r="CQ47" s="30"/>
      <c r="CR47" s="30"/>
      <c r="CS47" s="30"/>
      <c r="CT47" s="30"/>
      <c r="CU47" s="30"/>
    </row>
    <row r="48" spans="1:99" ht="16.5" customHeight="1" thickTop="1" thickBot="1">
      <c r="A48" s="54"/>
      <c r="B48" s="179" t="s">
        <v>103</v>
      </c>
      <c r="C48" s="113"/>
      <c r="D48" s="111">
        <v>0</v>
      </c>
      <c r="E48" s="193" t="str">
        <f t="shared" si="5"/>
        <v>1</v>
      </c>
      <c r="F48" s="107">
        <v>0</v>
      </c>
      <c r="G48" s="107">
        <v>0</v>
      </c>
      <c r="H48" s="157">
        <f t="shared" si="6"/>
        <v>1</v>
      </c>
      <c r="I48" s="279"/>
      <c r="J48" s="123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159">
        <f t="shared" si="7"/>
        <v>0</v>
      </c>
      <c r="Q48" s="121"/>
      <c r="R48" s="173">
        <f t="shared" si="1"/>
        <v>1</v>
      </c>
      <c r="S48" s="172">
        <f t="shared" si="8"/>
        <v>0</v>
      </c>
      <c r="T48" s="169">
        <f t="shared" si="9"/>
        <v>1</v>
      </c>
      <c r="U48" s="128" t="str">
        <f t="shared" si="4"/>
        <v>M</v>
      </c>
      <c r="V48" s="29"/>
      <c r="X48" s="145"/>
      <c r="Z48" s="4"/>
      <c r="AA48" s="70"/>
      <c r="AE48" s="35"/>
      <c r="AF48" s="34"/>
      <c r="AG48" s="34"/>
      <c r="AH48" s="35"/>
      <c r="AI48" s="34"/>
      <c r="AJ48" s="34"/>
      <c r="AK48" s="35"/>
      <c r="AL48" s="34"/>
      <c r="AM48" s="34"/>
      <c r="AN48" s="35"/>
      <c r="AO48" s="34"/>
      <c r="AP48" s="34"/>
      <c r="AQ48" s="35"/>
      <c r="AR48" s="34"/>
      <c r="AS48" s="34"/>
      <c r="AT48" s="35"/>
      <c r="AU48" s="34"/>
      <c r="AV48" s="34"/>
      <c r="AW48" s="35"/>
      <c r="AX48" s="34"/>
      <c r="AY48" s="34"/>
      <c r="AZ48" s="35"/>
      <c r="BA48" s="34"/>
      <c r="BB48" s="34"/>
      <c r="BC48" s="35"/>
      <c r="BD48" s="34"/>
      <c r="BE48" s="34"/>
      <c r="BF48" s="35"/>
      <c r="BG48" s="34"/>
      <c r="BH48" s="34"/>
      <c r="BI48" s="35"/>
      <c r="BJ48" s="34"/>
      <c r="BK48" s="34"/>
      <c r="BL48" s="35"/>
      <c r="BM48" s="34"/>
      <c r="BN48" s="34"/>
      <c r="BO48" s="35"/>
      <c r="BP48" s="34"/>
      <c r="BQ48" s="34"/>
      <c r="BR48" s="35"/>
      <c r="BS48" s="34"/>
      <c r="BT48" s="34"/>
      <c r="BU48" s="35"/>
      <c r="BV48" s="34"/>
      <c r="BW48" s="34"/>
      <c r="BX48" s="35"/>
      <c r="BY48" s="34"/>
      <c r="BZ48" s="34"/>
      <c r="CA48" s="35"/>
      <c r="CB48" s="34"/>
      <c r="CC48" s="34"/>
      <c r="CD48" s="35"/>
      <c r="CE48" s="34"/>
      <c r="CF48" s="34"/>
      <c r="CG48" s="35"/>
      <c r="CH48" s="34"/>
      <c r="CI48" s="34"/>
      <c r="CJ48" s="35"/>
      <c r="CK48" s="34"/>
      <c r="CL48" s="34"/>
      <c r="CM48" s="35"/>
      <c r="CN48" s="34"/>
      <c r="CO48" s="34"/>
      <c r="CP48" s="30"/>
      <c r="CQ48" s="30"/>
      <c r="CR48" s="30"/>
      <c r="CS48" s="30"/>
      <c r="CT48" s="30"/>
      <c r="CU48" s="30"/>
    </row>
    <row r="49" spans="1:99" ht="16.5" customHeight="1" thickTop="1" thickBot="1">
      <c r="A49" s="54"/>
      <c r="B49" s="177" t="s">
        <v>104</v>
      </c>
      <c r="C49" s="113"/>
      <c r="D49" s="111">
        <v>0</v>
      </c>
      <c r="E49" s="193" t="str">
        <f t="shared" si="5"/>
        <v>1</v>
      </c>
      <c r="F49" s="107">
        <v>0</v>
      </c>
      <c r="G49" s="107">
        <v>0</v>
      </c>
      <c r="H49" s="157">
        <f t="shared" si="6"/>
        <v>1</v>
      </c>
      <c r="I49" s="279"/>
      <c r="J49" s="123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159">
        <f t="shared" si="7"/>
        <v>0</v>
      </c>
      <c r="Q49" s="121"/>
      <c r="R49" s="167">
        <f t="shared" si="1"/>
        <v>1</v>
      </c>
      <c r="S49" s="172">
        <f t="shared" si="8"/>
        <v>0</v>
      </c>
      <c r="T49" s="169">
        <f t="shared" si="9"/>
        <v>1</v>
      </c>
      <c r="U49" s="128" t="str">
        <f t="shared" si="4"/>
        <v>M</v>
      </c>
      <c r="V49" s="29"/>
      <c r="X49" s="145"/>
      <c r="Z49" s="4"/>
      <c r="AA49" s="70"/>
      <c r="AE49" s="35"/>
      <c r="AF49" s="34"/>
      <c r="AG49" s="34"/>
      <c r="AH49" s="35"/>
      <c r="AI49" s="34"/>
      <c r="AJ49" s="34"/>
      <c r="AK49" s="35"/>
      <c r="AL49" s="34"/>
      <c r="AM49" s="34"/>
      <c r="AN49" s="35"/>
      <c r="AO49" s="34"/>
      <c r="AP49" s="34"/>
      <c r="AQ49" s="35"/>
      <c r="AR49" s="34"/>
      <c r="AS49" s="34"/>
      <c r="AT49" s="35"/>
      <c r="AU49" s="34"/>
      <c r="AV49" s="34"/>
      <c r="AW49" s="35"/>
      <c r="AX49" s="34"/>
      <c r="AY49" s="34"/>
      <c r="AZ49" s="35"/>
      <c r="BA49" s="34"/>
      <c r="BB49" s="34"/>
      <c r="BC49" s="35"/>
      <c r="BD49" s="34"/>
      <c r="BE49" s="34"/>
      <c r="BF49" s="35"/>
      <c r="BG49" s="34"/>
      <c r="BH49" s="34"/>
      <c r="BI49" s="35"/>
      <c r="BJ49" s="34"/>
      <c r="BK49" s="34"/>
      <c r="BL49" s="35"/>
      <c r="BM49" s="34"/>
      <c r="BN49" s="34"/>
      <c r="BO49" s="35"/>
      <c r="BP49" s="34"/>
      <c r="BQ49" s="34"/>
      <c r="BR49" s="35"/>
      <c r="BS49" s="34"/>
      <c r="BT49" s="34"/>
      <c r="BU49" s="35"/>
      <c r="BV49" s="34"/>
      <c r="BW49" s="34"/>
      <c r="BX49" s="35"/>
      <c r="BY49" s="34"/>
      <c r="BZ49" s="34"/>
      <c r="CA49" s="35"/>
      <c r="CB49" s="34"/>
      <c r="CC49" s="34"/>
      <c r="CD49" s="35"/>
      <c r="CE49" s="34"/>
      <c r="CF49" s="34"/>
      <c r="CG49" s="35"/>
      <c r="CH49" s="34"/>
      <c r="CI49" s="34"/>
      <c r="CJ49" s="35"/>
      <c r="CK49" s="34"/>
      <c r="CL49" s="34"/>
      <c r="CM49" s="35"/>
      <c r="CN49" s="34"/>
      <c r="CO49" s="34"/>
      <c r="CP49" s="30"/>
      <c r="CQ49" s="30"/>
      <c r="CR49" s="30"/>
      <c r="CS49" s="30"/>
      <c r="CT49" s="30"/>
      <c r="CU49" s="30"/>
    </row>
    <row r="50" spans="1:99" ht="40.5" customHeight="1" thickTop="1" thickBot="1">
      <c r="A50" s="54"/>
      <c r="B50" s="177" t="s">
        <v>106</v>
      </c>
      <c r="C50" s="113"/>
      <c r="D50" s="111">
        <v>0</v>
      </c>
      <c r="E50" s="193" t="str">
        <f t="shared" si="5"/>
        <v>1</v>
      </c>
      <c r="F50" s="107">
        <v>0</v>
      </c>
      <c r="G50" s="107">
        <v>0</v>
      </c>
      <c r="H50" s="157">
        <f t="shared" si="6"/>
        <v>1</v>
      </c>
      <c r="I50" s="279"/>
      <c r="J50" s="123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159">
        <f t="shared" si="7"/>
        <v>0</v>
      </c>
      <c r="Q50" s="121"/>
      <c r="R50" s="167">
        <f t="shared" si="1"/>
        <v>1</v>
      </c>
      <c r="S50" s="168">
        <f t="shared" si="8"/>
        <v>0</v>
      </c>
      <c r="T50" s="169">
        <f t="shared" si="9"/>
        <v>1</v>
      </c>
      <c r="U50" s="128" t="str">
        <f t="shared" si="4"/>
        <v>M</v>
      </c>
      <c r="V50" s="29"/>
      <c r="X50" s="145"/>
      <c r="Z50" s="4"/>
      <c r="AA50" s="70"/>
      <c r="AE50" s="35"/>
      <c r="AF50" s="34"/>
      <c r="AG50" s="34"/>
      <c r="AH50" s="35"/>
      <c r="AI50" s="34"/>
      <c r="AJ50" s="34"/>
      <c r="AK50" s="35"/>
      <c r="AL50" s="34"/>
      <c r="AM50" s="34"/>
      <c r="AN50" s="35"/>
      <c r="AO50" s="34"/>
      <c r="AP50" s="34"/>
      <c r="AQ50" s="35"/>
      <c r="AR50" s="34"/>
      <c r="AS50" s="34"/>
      <c r="AT50" s="35"/>
      <c r="AU50" s="34"/>
      <c r="AV50" s="34"/>
      <c r="AW50" s="35"/>
      <c r="AX50" s="34"/>
      <c r="AY50" s="34"/>
      <c r="AZ50" s="35"/>
      <c r="BA50" s="34"/>
      <c r="BB50" s="34"/>
      <c r="BC50" s="35"/>
      <c r="BD50" s="34"/>
      <c r="BE50" s="34"/>
      <c r="BF50" s="35"/>
      <c r="BG50" s="34"/>
      <c r="BH50" s="34"/>
      <c r="BI50" s="35"/>
      <c r="BJ50" s="34"/>
      <c r="BK50" s="34"/>
      <c r="BL50" s="35"/>
      <c r="BM50" s="34"/>
      <c r="BN50" s="34"/>
      <c r="BO50" s="35"/>
      <c r="BP50" s="34"/>
      <c r="BQ50" s="34"/>
      <c r="BR50" s="35"/>
      <c r="BS50" s="34"/>
      <c r="BT50" s="34"/>
      <c r="BU50" s="35"/>
      <c r="BV50" s="34"/>
      <c r="BW50" s="34"/>
      <c r="BX50" s="35"/>
      <c r="BY50" s="34"/>
      <c r="BZ50" s="34"/>
      <c r="CA50" s="35"/>
      <c r="CB50" s="34"/>
      <c r="CC50" s="34"/>
      <c r="CD50" s="35"/>
      <c r="CE50" s="34"/>
      <c r="CF50" s="34"/>
      <c r="CG50" s="35"/>
      <c r="CH50" s="34"/>
      <c r="CI50" s="34"/>
      <c r="CJ50" s="35"/>
      <c r="CK50" s="34"/>
      <c r="CL50" s="34"/>
      <c r="CM50" s="35"/>
      <c r="CN50" s="34"/>
      <c r="CO50" s="34"/>
      <c r="CP50" s="30"/>
      <c r="CQ50" s="30"/>
      <c r="CR50" s="30"/>
      <c r="CS50" s="30"/>
      <c r="CT50" s="30"/>
      <c r="CU50" s="30"/>
    </row>
    <row r="51" spans="1:99" ht="33" customHeight="1" thickTop="1" thickBot="1">
      <c r="A51" s="54"/>
      <c r="B51" s="180" t="s">
        <v>105</v>
      </c>
      <c r="C51" s="129"/>
      <c r="D51" s="124">
        <v>50</v>
      </c>
      <c r="E51" s="193" t="str">
        <f t="shared" si="5"/>
        <v>1</v>
      </c>
      <c r="F51" s="130">
        <v>2</v>
      </c>
      <c r="G51" s="130">
        <v>1</v>
      </c>
      <c r="H51" s="158">
        <f t="shared" si="6"/>
        <v>1.45</v>
      </c>
      <c r="I51" s="280"/>
      <c r="J51" s="131">
        <v>3</v>
      </c>
      <c r="K51" s="132">
        <v>1</v>
      </c>
      <c r="L51" s="132">
        <v>1</v>
      </c>
      <c r="M51" s="132">
        <v>1</v>
      </c>
      <c r="N51" s="132">
        <v>2</v>
      </c>
      <c r="O51" s="132">
        <v>1</v>
      </c>
      <c r="P51" s="160">
        <f>IFERROR(((J51*$J$31)+(K51*$K$31)+(L51*$L$31)+(M51*$M$31)+(N51*$N$31)+(O51*$O$31))/((IF(J51=0,0,$J$31)+(IF(K51=0,0,$K$31))+(IF(L51=0,0,$L$31))+(IF(M51=0,0,$M$31))+(IF(N51=0,0,$N$31))+(IF(O51=0,0,$O$31)))),0)</f>
        <v>1.69</v>
      </c>
      <c r="Q51" s="133"/>
      <c r="R51" s="174">
        <f t="shared" si="1"/>
        <v>1.45</v>
      </c>
      <c r="S51" s="174">
        <f t="shared" si="8"/>
        <v>1.69</v>
      </c>
      <c r="T51" s="175">
        <f t="shared" si="9"/>
        <v>1.5699999999999998</v>
      </c>
      <c r="U51" s="134" t="str">
        <f t="shared" si="4"/>
        <v>M</v>
      </c>
      <c r="V51" s="29"/>
      <c r="AE51" s="35"/>
      <c r="AF51" s="34"/>
      <c r="AG51" s="34"/>
      <c r="AH51" s="35"/>
      <c r="AI51" s="34"/>
      <c r="AJ51" s="34"/>
      <c r="AK51" s="35"/>
      <c r="AL51" s="34"/>
      <c r="AM51" s="34"/>
      <c r="AN51" s="35"/>
      <c r="AO51" s="34"/>
      <c r="AP51" s="34"/>
      <c r="AQ51" s="35"/>
      <c r="AR51" s="34"/>
      <c r="AS51" s="34"/>
      <c r="AT51" s="35"/>
      <c r="AU51" s="34"/>
      <c r="AV51" s="34"/>
      <c r="AW51" s="35"/>
      <c r="AX51" s="34"/>
      <c r="AY51" s="34"/>
      <c r="AZ51" s="35"/>
      <c r="BA51" s="34"/>
      <c r="BB51" s="34"/>
      <c r="BC51" s="35"/>
      <c r="BD51" s="34"/>
      <c r="BE51" s="34"/>
      <c r="BF51" s="35"/>
      <c r="BG51" s="34"/>
      <c r="BH51" s="34"/>
      <c r="BI51" s="35"/>
      <c r="BJ51" s="34"/>
      <c r="BK51" s="34"/>
      <c r="BL51" s="35"/>
      <c r="BM51" s="34"/>
      <c r="BN51" s="34"/>
      <c r="BO51" s="35"/>
      <c r="BP51" s="34"/>
      <c r="BQ51" s="34"/>
      <c r="BR51" s="35"/>
      <c r="BS51" s="34"/>
      <c r="BT51" s="34"/>
      <c r="BU51" s="35"/>
      <c r="BV51" s="34"/>
      <c r="BW51" s="34"/>
      <c r="BX51" s="35"/>
      <c r="BY51" s="34"/>
      <c r="BZ51" s="34"/>
      <c r="CA51" s="35"/>
      <c r="CB51" s="34"/>
      <c r="CC51" s="34"/>
      <c r="CD51" s="35"/>
      <c r="CE51" s="34"/>
      <c r="CF51" s="34"/>
      <c r="CG51" s="35"/>
      <c r="CH51" s="34"/>
      <c r="CI51" s="34"/>
      <c r="CJ51" s="35"/>
      <c r="CK51" s="34"/>
      <c r="CL51" s="34"/>
      <c r="CM51" s="35"/>
      <c r="CN51" s="34"/>
      <c r="CO51" s="34"/>
      <c r="CP51" s="30"/>
      <c r="CQ51" s="30"/>
      <c r="CR51" s="30"/>
      <c r="CS51" s="30"/>
      <c r="CT51" s="30"/>
      <c r="CU51" s="30"/>
    </row>
    <row r="52" spans="1:99" ht="12.75" customHeight="1">
      <c r="A52" s="11"/>
      <c r="B52" s="276" t="s">
        <v>83</v>
      </c>
      <c r="C52" s="36"/>
      <c r="D52" s="277">
        <f>SUM(D32:D51)</f>
        <v>400000050</v>
      </c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29"/>
      <c r="AE52" s="12"/>
      <c r="AF52" s="12"/>
      <c r="BB52" s="11"/>
      <c r="BC52" s="11"/>
    </row>
    <row r="53" spans="1:99">
      <c r="A53" s="11"/>
      <c r="B53" s="276"/>
      <c r="D53" s="27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9"/>
    </row>
    <row r="54" spans="1:99">
      <c r="A54" s="11"/>
      <c r="B54" s="276"/>
      <c r="D54" s="27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9"/>
    </row>
    <row r="55" spans="1:99">
      <c r="A55" s="11"/>
      <c r="D55" s="82"/>
      <c r="H55" s="78"/>
      <c r="O55" s="9"/>
      <c r="P55" s="9"/>
      <c r="S55" s="9"/>
      <c r="T55" s="9"/>
    </row>
    <row r="56" spans="1:99">
      <c r="A56" s="11"/>
      <c r="K56" s="81"/>
      <c r="O56" s="9"/>
      <c r="P56" s="9"/>
      <c r="S56" s="9"/>
      <c r="T56" s="9"/>
    </row>
    <row r="57" spans="1:99">
      <c r="A57" s="11"/>
      <c r="B57" s="40" t="s">
        <v>4</v>
      </c>
      <c r="C57" s="40"/>
      <c r="O57" s="9"/>
      <c r="P57" s="9"/>
      <c r="S57" s="9"/>
      <c r="T57" s="9"/>
    </row>
    <row r="58" spans="1:99">
      <c r="A58" s="11"/>
      <c r="B58" s="41"/>
      <c r="C58" s="41"/>
      <c r="O58" s="9"/>
      <c r="P58" s="9"/>
      <c r="S58" s="9"/>
      <c r="T58" s="9"/>
    </row>
    <row r="59" spans="1:99">
      <c r="A59" s="11"/>
      <c r="B59" s="41"/>
      <c r="C59" s="41"/>
      <c r="O59" s="9"/>
      <c r="P59" s="9"/>
      <c r="S59" s="9"/>
      <c r="T59" s="9"/>
    </row>
    <row r="60" spans="1:99">
      <c r="A60" s="11"/>
      <c r="B60" s="77" t="s">
        <v>15</v>
      </c>
      <c r="C60" s="40"/>
      <c r="O60" s="9"/>
      <c r="P60" s="9"/>
      <c r="S60" s="9"/>
      <c r="T60" s="9"/>
    </row>
    <row r="61" spans="1:99">
      <c r="A61" s="11"/>
      <c r="B61" s="40" t="s">
        <v>40</v>
      </c>
      <c r="C61" s="40"/>
      <c r="O61" s="9"/>
      <c r="P61" s="9"/>
      <c r="S61" s="9"/>
      <c r="T61" s="9"/>
    </row>
    <row r="62" spans="1:99">
      <c r="A62" s="11"/>
      <c r="B62" s="43" t="s">
        <v>41</v>
      </c>
      <c r="C62" s="43"/>
      <c r="O62" s="9"/>
    </row>
    <row r="63" spans="1:99">
      <c r="A63" s="11"/>
      <c r="B63" s="43" t="s">
        <v>85</v>
      </c>
      <c r="C63" s="43"/>
      <c r="O63" s="9"/>
    </row>
    <row r="64" spans="1:99">
      <c r="A64" s="11"/>
      <c r="B64" s="43" t="s">
        <v>86</v>
      </c>
      <c r="C64" s="43"/>
      <c r="O64" s="9"/>
    </row>
    <row r="65" spans="1:99">
      <c r="B65" s="43" t="s">
        <v>87</v>
      </c>
      <c r="C65" s="43"/>
      <c r="O65" s="9"/>
      <c r="W65" s="43"/>
      <c r="X65" s="43"/>
    </row>
    <row r="66" spans="1:99">
      <c r="B66" s="40" t="s">
        <v>45</v>
      </c>
      <c r="C66" s="40"/>
      <c r="O66" s="9"/>
    </row>
    <row r="67" spans="1:99" s="43" customFormat="1">
      <c r="B67" s="76" t="s">
        <v>42</v>
      </c>
      <c r="D67" s="44"/>
      <c r="E67" s="45"/>
      <c r="F67" s="45"/>
      <c r="G67" s="45"/>
      <c r="H67" s="45"/>
      <c r="I67" s="45"/>
      <c r="J67" s="45"/>
      <c r="K67" s="45"/>
      <c r="L67" s="45"/>
      <c r="M67" s="45"/>
      <c r="N67" s="7"/>
      <c r="O67" s="45"/>
      <c r="P67" s="46"/>
      <c r="Q67" s="47"/>
      <c r="R67" s="45"/>
      <c r="S67" s="46"/>
      <c r="T67" s="48"/>
      <c r="U67" s="47"/>
      <c r="V67" s="47"/>
      <c r="W67" s="11"/>
      <c r="X67" s="11"/>
      <c r="AA67" s="49"/>
      <c r="AB67" s="49"/>
      <c r="BB67" s="49"/>
      <c r="BC67" s="49"/>
    </row>
    <row r="68" spans="1:99">
      <c r="B68" s="43" t="s">
        <v>43</v>
      </c>
      <c r="C68" s="43"/>
    </row>
    <row r="69" spans="1:99" s="4" customFormat="1">
      <c r="A69" s="3"/>
      <c r="B69" s="43" t="s">
        <v>44</v>
      </c>
      <c r="C69" s="43"/>
      <c r="D69" s="38"/>
      <c r="E69" s="5"/>
      <c r="F69" s="5"/>
      <c r="G69" s="5"/>
      <c r="H69" s="5"/>
      <c r="I69" s="6"/>
      <c r="J69" s="7"/>
      <c r="K69" s="7"/>
      <c r="L69" s="7"/>
      <c r="M69" s="7"/>
      <c r="N69" s="7"/>
      <c r="O69" s="7"/>
      <c r="P69" s="8"/>
      <c r="Q69" s="9"/>
      <c r="R69" s="5"/>
      <c r="S69" s="8"/>
      <c r="T69" s="10"/>
      <c r="U69" s="9"/>
      <c r="V69" s="9"/>
      <c r="W69" s="11"/>
      <c r="X69" s="11"/>
      <c r="Y69" s="11"/>
      <c r="Z69" s="11"/>
      <c r="AA69" s="12"/>
      <c r="AB69" s="12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2"/>
      <c r="BC69" s="12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</row>
    <row r="70" spans="1:99" s="4" customFormat="1">
      <c r="A70" s="3"/>
      <c r="B70" s="40" t="s">
        <v>46</v>
      </c>
      <c r="C70" s="40"/>
      <c r="D70" s="38"/>
      <c r="E70" s="5"/>
      <c r="F70" s="5"/>
      <c r="G70" s="5"/>
      <c r="H70" s="5"/>
      <c r="I70" s="6"/>
      <c r="J70" s="7"/>
      <c r="K70" s="7"/>
      <c r="L70" s="7"/>
      <c r="M70" s="7"/>
      <c r="N70" s="7"/>
      <c r="O70" s="7"/>
      <c r="P70" s="8"/>
      <c r="Q70" s="9"/>
      <c r="R70" s="5"/>
      <c r="S70" s="8"/>
      <c r="T70" s="10"/>
      <c r="U70" s="9"/>
      <c r="V70" s="9"/>
      <c r="W70" s="11"/>
      <c r="X70" s="11"/>
      <c r="Y70" s="11"/>
      <c r="Z70" s="11"/>
      <c r="AA70" s="12"/>
      <c r="AB70" s="12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2"/>
      <c r="BC70" s="12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</row>
    <row r="71" spans="1:99" s="4" customFormat="1">
      <c r="A71" s="3"/>
      <c r="B71" s="43" t="s">
        <v>47</v>
      </c>
      <c r="C71" s="43"/>
      <c r="D71" s="38"/>
      <c r="E71" s="5"/>
      <c r="F71" s="5"/>
      <c r="G71" s="5"/>
      <c r="H71" s="5"/>
      <c r="I71" s="6"/>
      <c r="J71" s="7"/>
      <c r="K71" s="7"/>
      <c r="L71" s="7"/>
      <c r="M71" s="7"/>
      <c r="N71" s="7"/>
      <c r="O71" s="7"/>
      <c r="P71" s="8"/>
      <c r="Q71" s="9"/>
      <c r="R71" s="5"/>
      <c r="S71" s="8"/>
      <c r="T71" s="10"/>
      <c r="U71" s="9"/>
      <c r="V71" s="9"/>
      <c r="W71" s="11"/>
      <c r="X71" s="11"/>
      <c r="Y71" s="11"/>
      <c r="Z71" s="11"/>
      <c r="AA71" s="12"/>
      <c r="AB71" s="12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2"/>
      <c r="BC71" s="12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</row>
    <row r="72" spans="1:99" s="4" customFormat="1">
      <c r="A72" s="3"/>
      <c r="B72" s="83" t="s">
        <v>84</v>
      </c>
      <c r="C72" s="43"/>
      <c r="D72" s="38"/>
      <c r="E72" s="5"/>
      <c r="F72" s="5"/>
      <c r="G72" s="5"/>
      <c r="H72" s="5"/>
      <c r="I72" s="6"/>
      <c r="J72" s="7"/>
      <c r="K72" s="7"/>
      <c r="L72" s="7"/>
      <c r="M72" s="7"/>
      <c r="N72" s="7"/>
      <c r="O72" s="7"/>
      <c r="P72" s="8"/>
      <c r="Q72" s="9"/>
      <c r="R72" s="5"/>
      <c r="S72" s="8"/>
      <c r="T72" s="10"/>
      <c r="U72" s="9"/>
      <c r="V72" s="9"/>
      <c r="W72" s="11"/>
      <c r="X72" s="11"/>
      <c r="Y72" s="11"/>
      <c r="Z72" s="11"/>
      <c r="AA72" s="12"/>
      <c r="AB72" s="12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2"/>
      <c r="BC72" s="12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</row>
    <row r="73" spans="1:99" s="4" customFormat="1">
      <c r="A73" s="3"/>
      <c r="B73" s="43" t="s">
        <v>48</v>
      </c>
      <c r="C73" s="43"/>
      <c r="D73" s="38"/>
      <c r="E73" s="5"/>
      <c r="F73" s="5"/>
      <c r="G73" s="5"/>
      <c r="H73" s="5"/>
      <c r="I73" s="6"/>
      <c r="J73" s="7"/>
      <c r="K73" s="7"/>
      <c r="L73" s="7"/>
      <c r="M73" s="7"/>
      <c r="N73" s="7"/>
      <c r="O73" s="7"/>
      <c r="P73" s="8"/>
      <c r="Q73" s="9"/>
      <c r="R73" s="5"/>
      <c r="S73" s="8"/>
      <c r="T73" s="10"/>
      <c r="U73" s="9"/>
      <c r="V73" s="9"/>
      <c r="W73" s="11"/>
      <c r="X73" s="11"/>
      <c r="Y73" s="11"/>
      <c r="Z73" s="11"/>
      <c r="AA73" s="12"/>
      <c r="AB73" s="12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2"/>
      <c r="BC73" s="12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</row>
    <row r="74" spans="1:99" s="4" customFormat="1">
      <c r="A74" s="3"/>
      <c r="B74" s="50" t="s">
        <v>108</v>
      </c>
      <c r="C74" s="50"/>
      <c r="D74" s="38"/>
      <c r="E74" s="5"/>
      <c r="F74" s="5"/>
      <c r="G74" s="5"/>
      <c r="H74" s="5"/>
      <c r="I74" s="6"/>
      <c r="J74" s="7"/>
      <c r="K74" s="7"/>
      <c r="L74" s="7"/>
      <c r="M74" s="7"/>
      <c r="N74" s="7"/>
      <c r="O74" s="7"/>
      <c r="P74" s="8"/>
      <c r="Q74" s="9"/>
      <c r="R74" s="5"/>
      <c r="S74" s="8"/>
      <c r="T74" s="10"/>
      <c r="U74" s="9"/>
      <c r="V74" s="9"/>
      <c r="W74" s="11"/>
      <c r="X74" s="11"/>
      <c r="Y74" s="11"/>
      <c r="Z74" s="11"/>
      <c r="AA74" s="12"/>
      <c r="AB74" s="12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2"/>
      <c r="BC74" s="12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</row>
    <row r="75" spans="1:99" s="4" customFormat="1">
      <c r="A75" s="3"/>
      <c r="B75" s="42"/>
      <c r="C75" s="42"/>
      <c r="D75" s="38"/>
      <c r="E75" s="5"/>
      <c r="F75" s="5"/>
      <c r="G75" s="5"/>
      <c r="H75" s="5"/>
      <c r="I75" s="6"/>
      <c r="J75" s="7"/>
      <c r="K75" s="7"/>
      <c r="L75" s="7"/>
      <c r="M75" s="7"/>
      <c r="N75" s="7"/>
      <c r="O75" s="7"/>
      <c r="P75" s="8"/>
      <c r="Q75" s="9"/>
      <c r="R75" s="5"/>
      <c r="S75" s="8"/>
      <c r="T75" s="10"/>
      <c r="U75" s="9"/>
      <c r="V75" s="9"/>
      <c r="W75" s="11"/>
      <c r="X75" s="11"/>
      <c r="Y75" s="11"/>
      <c r="Z75" s="11"/>
      <c r="AA75" s="12"/>
      <c r="AB75" s="12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2"/>
      <c r="BC75" s="12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</row>
    <row r="76" spans="1:99" s="4" customFormat="1">
      <c r="A76" s="3"/>
      <c r="B76" s="77" t="s">
        <v>16</v>
      </c>
      <c r="C76" s="40"/>
      <c r="D76" s="38"/>
      <c r="E76" s="5"/>
      <c r="F76" s="5"/>
      <c r="G76" s="5"/>
      <c r="H76" s="5"/>
      <c r="I76" s="6"/>
      <c r="J76" s="7"/>
      <c r="K76" s="7"/>
      <c r="L76" s="7"/>
      <c r="M76" s="7"/>
      <c r="N76" s="7"/>
      <c r="O76" s="7"/>
      <c r="P76" s="8"/>
      <c r="Q76" s="9"/>
      <c r="R76" s="5"/>
      <c r="S76" s="8"/>
      <c r="T76" s="10"/>
      <c r="U76" s="9"/>
      <c r="V76" s="9"/>
      <c r="W76" s="11"/>
      <c r="X76" s="11"/>
      <c r="Y76" s="11"/>
      <c r="Z76" s="11"/>
      <c r="AA76" s="12"/>
      <c r="AB76" s="12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2"/>
      <c r="BC76" s="12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</row>
    <row r="77" spans="1:99" s="4" customFormat="1">
      <c r="A77" s="3"/>
      <c r="B77" s="50" t="s">
        <v>49</v>
      </c>
      <c r="C77" s="50"/>
      <c r="D77" s="38"/>
      <c r="E77" s="5"/>
      <c r="F77" s="5"/>
      <c r="G77" s="5"/>
      <c r="H77" s="5"/>
      <c r="I77" s="6"/>
      <c r="J77" s="7"/>
      <c r="K77" s="7"/>
      <c r="L77" s="7"/>
      <c r="M77" s="7"/>
      <c r="N77" s="7"/>
      <c r="O77" s="7"/>
      <c r="P77" s="8"/>
      <c r="Q77" s="9"/>
      <c r="R77" s="5"/>
      <c r="S77" s="8"/>
      <c r="T77" s="10"/>
      <c r="U77" s="9"/>
      <c r="V77" s="9"/>
      <c r="W77" s="11"/>
      <c r="X77" s="11"/>
      <c r="Y77" s="11"/>
      <c r="Z77" s="11"/>
      <c r="AA77" s="12"/>
      <c r="AB77" s="12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2"/>
      <c r="BC77" s="12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</row>
    <row r="78" spans="1:99">
      <c r="B78" s="50" t="s">
        <v>58</v>
      </c>
      <c r="C78" s="50"/>
    </row>
    <row r="79" spans="1:99">
      <c r="B79" s="43" t="s">
        <v>50</v>
      </c>
      <c r="C79" s="43"/>
    </row>
    <row r="80" spans="1:99">
      <c r="B80" s="43" t="s">
        <v>51</v>
      </c>
      <c r="C80" s="43"/>
    </row>
    <row r="81" spans="1:55">
      <c r="B81" s="76" t="s">
        <v>59</v>
      </c>
      <c r="C81" s="43"/>
    </row>
    <row r="82" spans="1:55">
      <c r="B82" s="40" t="s">
        <v>17</v>
      </c>
      <c r="C82" s="40"/>
    </row>
    <row r="83" spans="1:55">
      <c r="B83" s="43" t="s">
        <v>52</v>
      </c>
      <c r="C83" s="43"/>
    </row>
    <row r="84" spans="1:55" s="9" customFormat="1">
      <c r="A84" s="3"/>
      <c r="B84" s="43" t="s">
        <v>53</v>
      </c>
      <c r="C84" s="43"/>
      <c r="D84" s="38"/>
      <c r="E84" s="5"/>
      <c r="F84" s="5"/>
      <c r="G84" s="5"/>
      <c r="H84" s="5"/>
      <c r="I84" s="6"/>
      <c r="J84" s="7"/>
      <c r="K84" s="7"/>
      <c r="L84" s="7"/>
      <c r="M84" s="7"/>
      <c r="N84" s="7"/>
      <c r="O84" s="7"/>
      <c r="P84" s="8"/>
      <c r="R84" s="5"/>
      <c r="S84" s="8"/>
      <c r="T84" s="10"/>
      <c r="W84" s="11"/>
      <c r="X84" s="11"/>
      <c r="Y84" s="11"/>
      <c r="Z84" s="11"/>
      <c r="AA84" s="12"/>
      <c r="AB84" s="12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2"/>
      <c r="BC84" s="12"/>
    </row>
    <row r="85" spans="1:55" s="9" customFormat="1">
      <c r="A85" s="3"/>
      <c r="B85" s="43" t="s">
        <v>54</v>
      </c>
      <c r="C85" s="43"/>
      <c r="D85" s="38"/>
      <c r="E85" s="5"/>
      <c r="F85" s="5"/>
      <c r="G85" s="5"/>
      <c r="H85" s="5"/>
      <c r="I85" s="6"/>
      <c r="J85" s="7"/>
      <c r="K85" s="7"/>
      <c r="L85" s="7"/>
      <c r="M85" s="7"/>
      <c r="N85" s="7"/>
      <c r="O85" s="7"/>
      <c r="P85" s="8"/>
      <c r="R85" s="5"/>
      <c r="S85" s="8"/>
      <c r="T85" s="10"/>
      <c r="W85" s="11"/>
      <c r="X85" s="11"/>
      <c r="Y85" s="11"/>
      <c r="Z85" s="11"/>
      <c r="AA85" s="12"/>
      <c r="AB85" s="12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2"/>
      <c r="BC85" s="12"/>
    </row>
    <row r="86" spans="1:55" s="9" customFormat="1">
      <c r="A86" s="3"/>
      <c r="B86" s="76" t="s">
        <v>60</v>
      </c>
      <c r="C86" s="43"/>
      <c r="D86" s="38"/>
      <c r="E86" s="5"/>
      <c r="F86" s="5"/>
      <c r="G86" s="5"/>
      <c r="H86" s="5"/>
      <c r="I86" s="6"/>
      <c r="J86" s="7"/>
      <c r="K86" s="7"/>
      <c r="L86" s="7"/>
      <c r="M86" s="7"/>
      <c r="N86" s="7"/>
      <c r="O86" s="7"/>
      <c r="P86" s="8"/>
      <c r="R86" s="5"/>
      <c r="S86" s="8"/>
      <c r="T86" s="10"/>
      <c r="W86" s="11"/>
      <c r="X86" s="11"/>
      <c r="Y86" s="11"/>
      <c r="Z86" s="11"/>
      <c r="AA86" s="12"/>
      <c r="AB86" s="12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2"/>
      <c r="BC86" s="12"/>
    </row>
    <row r="87" spans="1:55" s="9" customFormat="1">
      <c r="A87" s="3"/>
      <c r="B87" s="40" t="s">
        <v>18</v>
      </c>
      <c r="C87" s="40"/>
      <c r="D87" s="38"/>
      <c r="E87" s="5"/>
      <c r="F87" s="5"/>
      <c r="G87" s="5"/>
      <c r="H87" s="5"/>
      <c r="I87" s="6"/>
      <c r="J87" s="7"/>
      <c r="K87" s="7"/>
      <c r="L87" s="7"/>
      <c r="M87" s="7"/>
      <c r="N87" s="7"/>
      <c r="O87" s="7"/>
      <c r="P87" s="8"/>
      <c r="R87" s="5"/>
      <c r="S87" s="8"/>
      <c r="T87" s="10"/>
      <c r="W87" s="11"/>
      <c r="X87" s="11"/>
      <c r="Y87" s="11"/>
      <c r="Z87" s="11"/>
      <c r="AA87" s="12"/>
      <c r="AB87" s="12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2"/>
      <c r="BC87" s="12"/>
    </row>
    <row r="88" spans="1:55" s="9" customFormat="1">
      <c r="A88" s="3"/>
      <c r="B88" s="43" t="s">
        <v>55</v>
      </c>
      <c r="C88" s="43"/>
      <c r="D88" s="38"/>
      <c r="E88" s="5"/>
      <c r="F88" s="5"/>
      <c r="G88" s="5"/>
      <c r="H88" s="5"/>
      <c r="I88" s="6"/>
      <c r="J88" s="7"/>
      <c r="K88" s="7"/>
      <c r="L88" s="7"/>
      <c r="M88" s="7"/>
      <c r="N88" s="7"/>
      <c r="O88" s="7"/>
      <c r="P88" s="8"/>
      <c r="R88" s="5"/>
      <c r="S88" s="8"/>
      <c r="T88" s="10"/>
      <c r="W88" s="11"/>
      <c r="X88" s="11"/>
      <c r="Y88" s="11"/>
      <c r="Z88" s="11"/>
      <c r="AA88" s="12"/>
      <c r="AB88" s="12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2"/>
      <c r="BC88" s="12"/>
    </row>
    <row r="89" spans="1:55" s="9" customFormat="1">
      <c r="A89" s="3"/>
      <c r="B89" s="43" t="s">
        <v>56</v>
      </c>
      <c r="C89" s="43"/>
      <c r="D89" s="38"/>
      <c r="E89" s="5"/>
      <c r="F89" s="5"/>
      <c r="G89" s="5"/>
      <c r="H89" s="5"/>
      <c r="I89" s="6"/>
      <c r="J89" s="7"/>
      <c r="K89" s="7"/>
      <c r="L89" s="7"/>
      <c r="M89" s="7"/>
      <c r="N89" s="7"/>
      <c r="O89" s="7"/>
      <c r="P89" s="8"/>
      <c r="R89" s="5"/>
      <c r="S89" s="8"/>
      <c r="T89" s="10"/>
      <c r="W89" s="11"/>
      <c r="X89" s="11"/>
      <c r="Y89" s="11"/>
      <c r="Z89" s="11"/>
      <c r="AA89" s="12"/>
      <c r="AB89" s="12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2"/>
      <c r="BC89" s="12"/>
    </row>
    <row r="90" spans="1:55" s="9" customFormat="1">
      <c r="A90" s="3"/>
      <c r="B90" s="43" t="s">
        <v>57</v>
      </c>
      <c r="C90" s="43"/>
      <c r="D90" s="38"/>
      <c r="E90" s="5"/>
      <c r="F90" s="5"/>
      <c r="G90" s="5"/>
      <c r="H90" s="5"/>
      <c r="I90" s="6"/>
      <c r="J90" s="7"/>
      <c r="K90" s="7"/>
      <c r="L90" s="7"/>
      <c r="M90" s="7"/>
      <c r="N90" s="7"/>
      <c r="O90" s="7"/>
      <c r="P90" s="8"/>
      <c r="R90" s="5"/>
      <c r="S90" s="8"/>
      <c r="T90" s="10"/>
      <c r="W90" s="11"/>
      <c r="X90" s="11"/>
      <c r="Y90" s="11"/>
      <c r="Z90" s="11"/>
      <c r="AA90" s="12"/>
      <c r="AB90" s="12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2"/>
      <c r="BC90" s="12"/>
    </row>
    <row r="91" spans="1:55" s="9" customFormat="1">
      <c r="A91" s="3"/>
      <c r="B91" s="76" t="s">
        <v>61</v>
      </c>
      <c r="C91" s="43"/>
      <c r="D91" s="38"/>
      <c r="E91" s="5"/>
      <c r="F91" s="5"/>
      <c r="G91" s="5"/>
      <c r="H91" s="5"/>
      <c r="I91" s="6"/>
      <c r="J91" s="7"/>
      <c r="K91" s="7"/>
      <c r="L91" s="7"/>
      <c r="M91" s="7"/>
      <c r="N91" s="7"/>
      <c r="O91" s="7"/>
      <c r="P91" s="8"/>
      <c r="R91" s="5"/>
      <c r="S91" s="8"/>
      <c r="T91" s="10"/>
      <c r="W91" s="11"/>
      <c r="X91" s="11"/>
      <c r="Y91" s="11"/>
      <c r="Z91" s="11"/>
      <c r="AA91" s="12"/>
      <c r="AB91" s="12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2"/>
      <c r="BC91" s="12"/>
    </row>
    <row r="92" spans="1:55" s="9" customFormat="1">
      <c r="A92" s="3"/>
      <c r="B92" s="40" t="s">
        <v>62</v>
      </c>
      <c r="C92" s="40"/>
      <c r="D92" s="38"/>
      <c r="E92" s="5"/>
      <c r="F92" s="5"/>
      <c r="G92" s="5"/>
      <c r="H92" s="5"/>
      <c r="I92" s="6"/>
      <c r="J92" s="7"/>
      <c r="K92" s="7"/>
      <c r="L92" s="7"/>
      <c r="M92" s="7"/>
      <c r="N92" s="7"/>
      <c r="O92" s="7"/>
      <c r="P92" s="8"/>
      <c r="R92" s="5"/>
      <c r="S92" s="8"/>
      <c r="T92" s="10"/>
      <c r="W92" s="11"/>
      <c r="X92" s="11"/>
      <c r="Y92" s="11"/>
      <c r="Z92" s="11"/>
      <c r="AA92" s="12"/>
      <c r="AB92" s="12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2"/>
      <c r="BC92" s="12"/>
    </row>
    <row r="93" spans="1:55" s="9" customFormat="1">
      <c r="A93" s="3"/>
      <c r="B93" s="43" t="s">
        <v>19</v>
      </c>
      <c r="C93" s="43"/>
      <c r="D93" s="38"/>
      <c r="E93" s="5"/>
      <c r="F93" s="5"/>
      <c r="G93" s="5"/>
      <c r="H93" s="5"/>
      <c r="I93" s="6"/>
      <c r="J93" s="7"/>
      <c r="K93" s="7"/>
      <c r="L93" s="7"/>
      <c r="M93" s="7"/>
      <c r="N93" s="7"/>
      <c r="O93" s="7"/>
      <c r="P93" s="8"/>
      <c r="R93" s="5"/>
      <c r="S93" s="8"/>
      <c r="T93" s="10"/>
      <c r="W93" s="11"/>
      <c r="X93" s="11"/>
      <c r="Y93" s="11"/>
      <c r="Z93" s="11"/>
      <c r="AA93" s="12"/>
      <c r="AB93" s="12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2"/>
      <c r="BC93" s="12"/>
    </row>
    <row r="94" spans="1:55" s="9" customFormat="1">
      <c r="A94" s="3"/>
      <c r="B94" s="43" t="s">
        <v>20</v>
      </c>
      <c r="C94" s="43"/>
      <c r="D94" s="38"/>
      <c r="E94" s="5"/>
      <c r="F94" s="5"/>
      <c r="G94" s="5"/>
      <c r="H94" s="5"/>
      <c r="I94" s="6"/>
      <c r="J94" s="7"/>
      <c r="K94" s="7"/>
      <c r="L94" s="7"/>
      <c r="M94" s="7"/>
      <c r="N94" s="7"/>
      <c r="O94" s="7"/>
      <c r="P94" s="8"/>
      <c r="R94" s="5"/>
      <c r="S94" s="8"/>
      <c r="T94" s="10"/>
      <c r="W94" s="11"/>
      <c r="X94" s="11"/>
      <c r="Y94" s="11"/>
      <c r="Z94" s="11"/>
      <c r="AA94" s="12"/>
      <c r="AB94" s="12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2"/>
      <c r="BC94" s="12"/>
    </row>
    <row r="95" spans="1:55" s="9" customFormat="1">
      <c r="A95" s="3"/>
      <c r="B95" s="76" t="s">
        <v>63</v>
      </c>
      <c r="C95" s="43"/>
      <c r="D95" s="38"/>
      <c r="E95" s="5"/>
      <c r="F95" s="5"/>
      <c r="G95" s="5"/>
      <c r="H95" s="5"/>
      <c r="I95" s="6"/>
      <c r="J95" s="7"/>
      <c r="K95" s="7"/>
      <c r="L95" s="7"/>
      <c r="M95" s="7"/>
      <c r="N95" s="7"/>
      <c r="O95" s="7"/>
      <c r="P95" s="8"/>
      <c r="R95" s="5"/>
      <c r="S95" s="8"/>
      <c r="T95" s="10"/>
      <c r="W95" s="11"/>
      <c r="X95" s="11"/>
      <c r="Y95" s="11"/>
      <c r="Z95" s="11"/>
      <c r="AA95" s="12"/>
      <c r="AB95" s="12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2"/>
      <c r="BC95" s="12"/>
    </row>
    <row r="96" spans="1:55" s="9" customFormat="1">
      <c r="A96" s="3"/>
      <c r="B96" s="40" t="s">
        <v>64</v>
      </c>
      <c r="C96" s="40"/>
      <c r="D96" s="38"/>
      <c r="E96" s="5"/>
      <c r="F96" s="5"/>
      <c r="G96" s="5"/>
      <c r="H96" s="5"/>
      <c r="I96" s="6"/>
      <c r="J96" s="7"/>
      <c r="K96" s="7"/>
      <c r="L96" s="7"/>
      <c r="M96" s="7"/>
      <c r="N96" s="7"/>
      <c r="O96" s="7"/>
      <c r="P96" s="8"/>
      <c r="R96" s="5"/>
      <c r="S96" s="8"/>
      <c r="T96" s="10"/>
      <c r="W96" s="11"/>
      <c r="X96" s="11"/>
      <c r="Y96" s="11"/>
      <c r="Z96" s="11"/>
      <c r="AA96" s="12"/>
      <c r="AB96" s="12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2"/>
      <c r="BC96" s="12"/>
    </row>
    <row r="97" spans="1:55" s="9" customFormat="1">
      <c r="A97" s="3"/>
      <c r="B97" s="43" t="s">
        <v>65</v>
      </c>
      <c r="C97" s="43"/>
      <c r="D97" s="38"/>
      <c r="E97" s="5"/>
      <c r="F97" s="5"/>
      <c r="G97" s="5"/>
      <c r="H97" s="5"/>
      <c r="I97" s="6"/>
      <c r="J97" s="7"/>
      <c r="K97" s="7"/>
      <c r="L97" s="7"/>
      <c r="M97" s="7"/>
      <c r="N97" s="7"/>
      <c r="O97" s="7"/>
      <c r="P97" s="8"/>
      <c r="R97" s="5"/>
      <c r="S97" s="8"/>
      <c r="T97" s="8"/>
      <c r="W97" s="11"/>
      <c r="X97" s="11"/>
      <c r="Y97" s="11"/>
      <c r="Z97" s="11"/>
      <c r="AA97" s="12"/>
      <c r="AB97" s="12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2"/>
      <c r="BC97" s="12"/>
    </row>
    <row r="98" spans="1:55" s="9" customFormat="1">
      <c r="A98" s="3"/>
      <c r="B98" s="43" t="s">
        <v>66</v>
      </c>
      <c r="C98" s="43"/>
      <c r="D98" s="38"/>
      <c r="E98" s="5"/>
      <c r="F98" s="5"/>
      <c r="G98" s="5"/>
      <c r="H98" s="5"/>
      <c r="I98" s="6"/>
      <c r="J98" s="7"/>
      <c r="K98" s="7"/>
      <c r="L98" s="7"/>
      <c r="M98" s="7"/>
      <c r="N98" s="7"/>
      <c r="O98" s="7"/>
      <c r="P98" s="8"/>
      <c r="R98" s="5"/>
      <c r="S98" s="8"/>
      <c r="T98" s="10"/>
      <c r="W98" s="11"/>
      <c r="X98" s="11"/>
      <c r="Y98" s="11"/>
      <c r="Z98" s="11"/>
      <c r="AA98" s="12"/>
      <c r="AB98" s="12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2"/>
      <c r="BC98" s="12"/>
    </row>
    <row r="99" spans="1:55" s="9" customFormat="1">
      <c r="A99" s="3"/>
      <c r="B99" s="76" t="s">
        <v>67</v>
      </c>
      <c r="C99" s="43"/>
      <c r="D99" s="38"/>
      <c r="E99" s="5"/>
      <c r="F99" s="5"/>
      <c r="G99" s="5"/>
      <c r="H99" s="5"/>
      <c r="I99" s="6"/>
      <c r="J99" s="7"/>
      <c r="K99" s="7"/>
      <c r="L99" s="7"/>
      <c r="M99" s="7"/>
      <c r="N99" s="7"/>
      <c r="O99" s="7"/>
      <c r="P99" s="8"/>
      <c r="R99" s="5"/>
      <c r="S99" s="8"/>
      <c r="T99" s="10"/>
      <c r="W99" s="11"/>
      <c r="X99" s="11"/>
      <c r="Y99" s="11"/>
      <c r="Z99" s="11"/>
      <c r="AA99" s="12"/>
      <c r="AB99" s="12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2"/>
      <c r="BC99" s="12"/>
    </row>
    <row r="100" spans="1:55" s="9" customFormat="1">
      <c r="A100" s="3"/>
      <c r="B100" s="40" t="s">
        <v>36</v>
      </c>
      <c r="C100" s="40"/>
      <c r="D100" s="38"/>
      <c r="E100" s="5"/>
      <c r="F100" s="5"/>
      <c r="G100" s="5"/>
      <c r="H100" s="5"/>
      <c r="I100" s="6"/>
      <c r="J100" s="7"/>
      <c r="K100" s="7"/>
      <c r="L100" s="7"/>
      <c r="M100" s="7"/>
      <c r="N100" s="7"/>
      <c r="O100" s="7"/>
      <c r="P100" s="8"/>
      <c r="R100" s="5"/>
      <c r="S100" s="8"/>
      <c r="T100" s="51"/>
      <c r="W100" s="11"/>
      <c r="X100" s="11"/>
      <c r="Y100" s="11"/>
      <c r="Z100" s="11"/>
      <c r="AA100" s="12"/>
      <c r="AB100" s="12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2"/>
      <c r="BC100" s="12"/>
    </row>
    <row r="101" spans="1:55" s="9" customFormat="1">
      <c r="A101" s="3"/>
      <c r="B101" s="43" t="s">
        <v>68</v>
      </c>
      <c r="C101" s="43"/>
      <c r="D101" s="38"/>
      <c r="E101" s="5"/>
      <c r="F101" s="5"/>
      <c r="G101" s="5"/>
      <c r="H101" s="5"/>
      <c r="I101" s="6"/>
      <c r="J101" s="7"/>
      <c r="K101" s="7"/>
      <c r="L101" s="7"/>
      <c r="M101" s="7"/>
      <c r="N101" s="7"/>
      <c r="O101" s="7"/>
      <c r="P101" s="8"/>
      <c r="R101" s="5"/>
      <c r="S101" s="8"/>
      <c r="T101" s="10"/>
      <c r="W101" s="11"/>
      <c r="X101" s="11"/>
      <c r="Y101" s="11"/>
      <c r="Z101" s="11"/>
      <c r="AA101" s="12"/>
      <c r="AB101" s="12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2"/>
      <c r="BC101" s="12"/>
    </row>
    <row r="102" spans="1:55" s="9" customFormat="1">
      <c r="A102" s="3"/>
      <c r="B102" s="52" t="s">
        <v>69</v>
      </c>
      <c r="C102" s="52"/>
      <c r="D102" s="38"/>
      <c r="E102" s="5"/>
      <c r="F102" s="5"/>
      <c r="G102" s="5"/>
      <c r="H102" s="5"/>
      <c r="I102" s="6"/>
      <c r="J102" s="7"/>
      <c r="K102" s="7"/>
      <c r="L102" s="7"/>
      <c r="M102" s="7"/>
      <c r="N102" s="7"/>
      <c r="O102" s="7"/>
      <c r="P102" s="8"/>
      <c r="R102" s="5"/>
      <c r="S102" s="8"/>
      <c r="T102" s="10"/>
      <c r="W102" s="11"/>
      <c r="X102" s="11"/>
      <c r="Y102" s="11"/>
      <c r="Z102" s="11"/>
      <c r="AA102" s="12"/>
      <c r="AB102" s="12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2"/>
      <c r="BC102" s="12"/>
    </row>
    <row r="103" spans="1:55" s="9" customFormat="1">
      <c r="A103" s="3"/>
      <c r="B103" s="76" t="s">
        <v>70</v>
      </c>
      <c r="C103" s="52"/>
      <c r="D103" s="38"/>
      <c r="E103" s="5"/>
      <c r="F103" s="5"/>
      <c r="G103" s="5"/>
      <c r="H103" s="5"/>
      <c r="I103" s="6"/>
      <c r="J103" s="7"/>
      <c r="K103" s="7"/>
      <c r="L103" s="7"/>
      <c r="M103" s="7"/>
      <c r="N103" s="7"/>
      <c r="O103" s="7"/>
      <c r="P103" s="8"/>
      <c r="R103" s="5"/>
      <c r="S103" s="8"/>
      <c r="T103" s="10"/>
      <c r="W103" s="11"/>
      <c r="X103" s="11"/>
      <c r="Y103" s="11"/>
      <c r="Z103" s="11"/>
      <c r="AA103" s="12"/>
      <c r="AB103" s="12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2"/>
      <c r="BC103" s="12"/>
    </row>
    <row r="104" spans="1:55" s="9" customFormat="1">
      <c r="A104" s="3"/>
      <c r="B104" s="40" t="s">
        <v>109</v>
      </c>
      <c r="C104" s="52"/>
      <c r="D104" s="38"/>
      <c r="E104" s="5"/>
      <c r="F104" s="5"/>
      <c r="G104" s="5"/>
      <c r="H104" s="5"/>
      <c r="I104" s="6"/>
      <c r="J104" s="7"/>
      <c r="K104" s="7"/>
      <c r="L104" s="7"/>
      <c r="M104" s="7"/>
      <c r="N104" s="7"/>
      <c r="O104" s="7"/>
      <c r="P104" s="8"/>
      <c r="R104" s="5"/>
      <c r="S104" s="8"/>
      <c r="T104" s="10"/>
      <c r="W104" s="11"/>
      <c r="X104" s="11"/>
      <c r="Y104" s="11"/>
      <c r="Z104" s="11"/>
      <c r="AA104" s="12"/>
      <c r="AB104" s="12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2"/>
      <c r="BC104" s="12"/>
    </row>
    <row r="105" spans="1:55" s="9" customFormat="1">
      <c r="A105" s="3"/>
      <c r="B105" s="76"/>
      <c r="C105" s="52"/>
      <c r="D105" s="38"/>
      <c r="E105" s="5"/>
      <c r="F105" s="5"/>
      <c r="G105" s="5"/>
      <c r="H105" s="5"/>
      <c r="I105" s="6"/>
      <c r="J105" s="7"/>
      <c r="K105" s="7"/>
      <c r="L105" s="7"/>
      <c r="M105" s="7"/>
      <c r="N105" s="7"/>
      <c r="O105" s="7"/>
      <c r="P105" s="8"/>
      <c r="R105" s="5"/>
      <c r="S105" s="8"/>
      <c r="T105" s="10"/>
      <c r="W105" s="11"/>
      <c r="X105" s="11"/>
      <c r="Y105" s="11"/>
      <c r="Z105" s="11"/>
      <c r="AA105" s="12"/>
      <c r="AB105" s="12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2"/>
      <c r="BC105" s="12"/>
    </row>
    <row r="106" spans="1:55">
      <c r="B106" s="40" t="s">
        <v>21</v>
      </c>
      <c r="C106" s="40"/>
    </row>
    <row r="107" spans="1:55" ht="15" customHeight="1">
      <c r="B107" s="43" t="s">
        <v>22</v>
      </c>
      <c r="C107" s="43"/>
    </row>
    <row r="108" spans="1:55" ht="15" customHeight="1">
      <c r="B108" s="4" t="s">
        <v>71</v>
      </c>
      <c r="N108" s="21"/>
      <c r="O108" s="21"/>
      <c r="P108" s="21"/>
      <c r="Q108" s="21"/>
      <c r="S108" s="21"/>
      <c r="T108" s="21"/>
    </row>
    <row r="109" spans="1:55" ht="15" customHeight="1">
      <c r="B109" s="4" t="s">
        <v>72</v>
      </c>
      <c r="N109" s="21"/>
      <c r="O109" s="21"/>
      <c r="P109" s="21"/>
      <c r="Q109" s="21"/>
      <c r="S109" s="21"/>
      <c r="T109" s="21"/>
      <c r="U109" s="21"/>
      <c r="V109" s="21"/>
      <c r="W109" s="3"/>
    </row>
    <row r="110" spans="1:55" ht="15" customHeight="1">
      <c r="B110" s="53" t="s">
        <v>73</v>
      </c>
      <c r="C110" s="53"/>
      <c r="N110" s="21"/>
      <c r="O110" s="21"/>
      <c r="P110" s="21"/>
      <c r="Q110" s="21"/>
      <c r="S110" s="21"/>
      <c r="T110" s="21"/>
      <c r="U110" s="2"/>
      <c r="V110" s="2"/>
      <c r="W110" s="3"/>
    </row>
    <row r="111" spans="1:55" ht="15" customHeight="1">
      <c r="B111" s="50"/>
      <c r="C111" s="50"/>
      <c r="N111" s="21"/>
      <c r="O111" s="21"/>
      <c r="P111" s="21"/>
      <c r="Q111" s="21"/>
      <c r="S111" s="21"/>
      <c r="T111" s="21"/>
      <c r="U111" s="2"/>
      <c r="V111" s="2"/>
      <c r="W111" s="20"/>
    </row>
    <row r="112" spans="1:55">
      <c r="B112" s="50"/>
      <c r="C112" s="50"/>
      <c r="N112" s="21"/>
      <c r="O112" s="21"/>
      <c r="P112" s="21"/>
      <c r="Q112" s="21"/>
      <c r="S112" s="21"/>
      <c r="T112" s="21"/>
      <c r="U112" s="2"/>
      <c r="V112" s="2"/>
      <c r="W112" s="20"/>
    </row>
    <row r="113" spans="1:60">
      <c r="B113" s="38"/>
      <c r="C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1"/>
      <c r="P113" s="21"/>
      <c r="Q113" s="21"/>
      <c r="R113" s="38"/>
      <c r="S113" s="21"/>
      <c r="T113" s="21"/>
    </row>
    <row r="114" spans="1:60">
      <c r="B114" s="38"/>
      <c r="C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1"/>
      <c r="P114" s="21"/>
      <c r="Q114" s="21"/>
      <c r="R114" s="38"/>
      <c r="S114" s="21"/>
      <c r="T114" s="21"/>
    </row>
    <row r="115" spans="1:60" ht="35.1" customHeight="1">
      <c r="B115" s="275"/>
      <c r="C115" s="275"/>
      <c r="D115" s="275"/>
      <c r="E115" s="275"/>
      <c r="F115" s="275"/>
      <c r="G115" s="275"/>
      <c r="H115" s="38"/>
      <c r="I115" s="38"/>
      <c r="J115" s="38"/>
      <c r="K115" s="38"/>
      <c r="L115" s="38"/>
      <c r="M115" s="38"/>
      <c r="N115" s="38"/>
      <c r="O115" s="21"/>
      <c r="P115" s="21"/>
      <c r="Q115" s="21"/>
      <c r="R115" s="38"/>
      <c r="S115" s="21"/>
      <c r="T115" s="21"/>
    </row>
    <row r="116" spans="1:60" ht="30" customHeight="1">
      <c r="B116" s="150"/>
      <c r="C116" s="150"/>
      <c r="D116" s="150"/>
      <c r="E116" s="151"/>
      <c r="F116" s="151"/>
      <c r="G116" s="151"/>
      <c r="H116" s="38"/>
      <c r="I116" s="38"/>
      <c r="J116" s="38"/>
      <c r="K116" s="38"/>
      <c r="L116" s="38"/>
      <c r="M116" s="38"/>
      <c r="N116" s="38"/>
      <c r="R116" s="38"/>
    </row>
    <row r="117" spans="1:60" ht="30" customHeight="1">
      <c r="B117" s="152"/>
      <c r="C117" s="153"/>
      <c r="D117" s="150"/>
      <c r="E117" s="262"/>
      <c r="F117" s="262"/>
      <c r="G117" s="262"/>
      <c r="H117" s="38"/>
      <c r="I117" s="38"/>
      <c r="J117" s="38"/>
      <c r="K117" s="38"/>
      <c r="L117" s="38"/>
      <c r="M117" s="38"/>
      <c r="N117" s="38"/>
      <c r="R117" s="38"/>
    </row>
    <row r="118" spans="1:60" ht="30" customHeight="1">
      <c r="B118" s="152"/>
      <c r="C118" s="153"/>
      <c r="D118" s="150"/>
      <c r="E118" s="262"/>
      <c r="F118" s="262"/>
      <c r="G118" s="262"/>
      <c r="H118" s="38"/>
      <c r="I118" s="38"/>
      <c r="J118" s="38"/>
      <c r="K118" s="38"/>
      <c r="L118" s="38"/>
      <c r="M118" s="38"/>
      <c r="N118" s="38"/>
      <c r="R118" s="38"/>
    </row>
    <row r="119" spans="1:60" ht="30" customHeight="1">
      <c r="B119" s="152"/>
      <c r="C119" s="153"/>
      <c r="D119" s="150"/>
      <c r="E119" s="262"/>
      <c r="F119" s="262"/>
      <c r="G119" s="262"/>
      <c r="H119" s="38"/>
      <c r="I119" s="38"/>
      <c r="J119" s="38"/>
      <c r="K119" s="38"/>
      <c r="L119" s="38"/>
      <c r="M119" s="38"/>
      <c r="N119" s="38"/>
      <c r="R119" s="38"/>
    </row>
    <row r="120" spans="1:60" ht="30" customHeight="1">
      <c r="B120" s="38"/>
      <c r="C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R120" s="38"/>
    </row>
    <row r="121" spans="1:60" ht="30" customHeight="1">
      <c r="B121" s="293"/>
      <c r="C121" s="293"/>
      <c r="D121" s="293"/>
      <c r="E121" s="293"/>
      <c r="F121" s="293"/>
      <c r="G121" s="293"/>
      <c r="H121" s="293"/>
      <c r="I121" s="38"/>
      <c r="J121" s="291"/>
      <c r="K121" s="291"/>
      <c r="L121" s="291"/>
      <c r="M121" s="291"/>
      <c r="N121" s="295"/>
      <c r="O121" s="295"/>
      <c r="P121" s="295"/>
      <c r="Q121" s="295"/>
      <c r="R121" s="9"/>
      <c r="S121" s="9"/>
      <c r="T121" s="11"/>
      <c r="U121" s="38"/>
      <c r="V121" s="8"/>
      <c r="W121" s="10"/>
      <c r="X121" s="10"/>
      <c r="Y121" s="9"/>
      <c r="Z121" s="9"/>
      <c r="AA121" s="11"/>
      <c r="AB121" s="11"/>
      <c r="AF121" s="12"/>
      <c r="AG121" s="12"/>
      <c r="BB121" s="11"/>
      <c r="BC121" s="11"/>
      <c r="BG121" s="12"/>
      <c r="BH121" s="12"/>
    </row>
    <row r="122" spans="1:60" s="7" customFormat="1" ht="30" customHeight="1">
      <c r="A122" s="3"/>
      <c r="B122" s="293"/>
      <c r="C122" s="293"/>
      <c r="D122" s="293"/>
      <c r="E122" s="293"/>
      <c r="F122" s="293"/>
      <c r="G122" s="293"/>
      <c r="H122" s="293"/>
      <c r="I122" s="38"/>
      <c r="J122" s="291"/>
      <c r="K122" s="291"/>
      <c r="L122" s="291"/>
      <c r="M122" s="291"/>
      <c r="N122" s="295"/>
      <c r="O122" s="295"/>
      <c r="P122" s="295"/>
      <c r="Q122" s="295"/>
      <c r="R122" s="9"/>
      <c r="S122" s="9"/>
      <c r="T122" s="11"/>
      <c r="U122" s="38"/>
      <c r="V122" s="8"/>
      <c r="W122" s="10"/>
      <c r="X122" s="10"/>
      <c r="Y122" s="9"/>
      <c r="Z122" s="9"/>
      <c r="AA122" s="11"/>
      <c r="AB122" s="11"/>
      <c r="AC122" s="11"/>
      <c r="AD122" s="11"/>
      <c r="AE122" s="11"/>
      <c r="AF122" s="12"/>
      <c r="AG122" s="12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2"/>
      <c r="BH122" s="12"/>
    </row>
    <row r="123" spans="1:60" ht="30" customHeight="1">
      <c r="B123" s="289"/>
      <c r="C123" s="289"/>
      <c r="D123" s="294"/>
      <c r="E123" s="294"/>
      <c r="F123" s="294"/>
      <c r="G123" s="294"/>
      <c r="H123" s="294"/>
      <c r="J123" s="154"/>
      <c r="K123" s="292"/>
      <c r="L123" s="292"/>
      <c r="M123" s="292"/>
      <c r="N123" s="296"/>
      <c r="O123" s="296"/>
      <c r="P123" s="296"/>
      <c r="Q123" s="296"/>
      <c r="R123" s="9"/>
      <c r="S123" s="9"/>
      <c r="T123" s="11"/>
      <c r="U123" s="5"/>
      <c r="V123" s="8"/>
      <c r="W123" s="10"/>
      <c r="X123" s="10"/>
      <c r="Y123" s="9"/>
      <c r="Z123" s="9"/>
      <c r="AA123" s="11"/>
      <c r="AB123" s="11"/>
      <c r="AF123" s="12"/>
      <c r="AG123" s="12"/>
      <c r="BB123" s="11"/>
      <c r="BC123" s="11"/>
      <c r="BG123" s="12"/>
      <c r="BH123" s="12"/>
    </row>
    <row r="124" spans="1:60" ht="30" customHeight="1">
      <c r="B124" s="289"/>
      <c r="C124" s="289"/>
      <c r="D124" s="294"/>
      <c r="E124" s="294"/>
      <c r="F124" s="294"/>
      <c r="G124" s="294"/>
      <c r="H124" s="294"/>
      <c r="J124" s="154"/>
      <c r="K124" s="292"/>
      <c r="L124" s="292"/>
      <c r="M124" s="292"/>
      <c r="N124" s="296"/>
      <c r="O124" s="296"/>
      <c r="P124" s="296"/>
      <c r="Q124" s="296"/>
      <c r="R124" s="9"/>
      <c r="S124" s="9"/>
      <c r="T124" s="11"/>
      <c r="U124" s="5"/>
      <c r="V124" s="8"/>
      <c r="W124" s="10"/>
      <c r="X124" s="10"/>
      <c r="Y124" s="9"/>
      <c r="Z124" s="9"/>
      <c r="AA124" s="11"/>
      <c r="AB124" s="11"/>
      <c r="AF124" s="12"/>
      <c r="AG124" s="12"/>
      <c r="BB124" s="11"/>
      <c r="BC124" s="11"/>
      <c r="BG124" s="12"/>
      <c r="BH124" s="12"/>
    </row>
    <row r="125" spans="1:60" ht="30" customHeight="1">
      <c r="B125" s="289"/>
      <c r="C125" s="289"/>
      <c r="D125" s="290"/>
      <c r="E125" s="290"/>
      <c r="F125" s="290"/>
      <c r="G125" s="290"/>
      <c r="H125" s="290"/>
      <c r="J125" s="154"/>
      <c r="K125" s="292"/>
      <c r="L125" s="292"/>
      <c r="M125" s="292"/>
      <c r="N125" s="297"/>
      <c r="O125" s="297"/>
      <c r="P125" s="297"/>
      <c r="Q125" s="297"/>
      <c r="R125" s="9"/>
      <c r="S125" s="9"/>
      <c r="T125" s="11"/>
      <c r="U125" s="5"/>
      <c r="V125" s="8"/>
      <c r="W125" s="10"/>
      <c r="X125" s="10"/>
      <c r="Y125" s="9"/>
      <c r="Z125" s="9"/>
      <c r="AA125" s="11"/>
      <c r="AB125" s="11"/>
      <c r="AF125" s="12"/>
      <c r="AG125" s="12"/>
      <c r="BB125" s="11"/>
      <c r="BC125" s="11"/>
      <c r="BG125" s="12"/>
      <c r="BH125" s="12"/>
    </row>
  </sheetData>
  <sheetProtection algorithmName="SHA-512" hashValue="ukN4Ek8cVpM5pZ43QGHCYLKJyWiH1J4qwKE544Wz8fScGLJFLQDl9NBXh+dXj/x/rCB90+BrdG2expAkVnY2og==" saltValue="oeeT0KHP3+MTSEiLKsrvcw==" spinCount="100000" sheet="1" objects="1" scenarios="1" formatColumns="0" formatRows="0"/>
  <dataConsolidate/>
  <mergeCells count="63">
    <mergeCell ref="N121:Q122"/>
    <mergeCell ref="N123:Q123"/>
    <mergeCell ref="N124:Q124"/>
    <mergeCell ref="N125:Q125"/>
    <mergeCell ref="V12:V13"/>
    <mergeCell ref="P22:P30"/>
    <mergeCell ref="T22:T30"/>
    <mergeCell ref="U22:U31"/>
    <mergeCell ref="B125:C125"/>
    <mergeCell ref="D125:H125"/>
    <mergeCell ref="J121:J122"/>
    <mergeCell ref="K121:M122"/>
    <mergeCell ref="K123:M123"/>
    <mergeCell ref="K124:M124"/>
    <mergeCell ref="K125:M125"/>
    <mergeCell ref="B121:H122"/>
    <mergeCell ref="B123:C123"/>
    <mergeCell ref="D123:H123"/>
    <mergeCell ref="B124:C124"/>
    <mergeCell ref="D124:H124"/>
    <mergeCell ref="J19:K19"/>
    <mergeCell ref="E119:G119"/>
    <mergeCell ref="B22:B31"/>
    <mergeCell ref="G23:G30"/>
    <mergeCell ref="F23:F30"/>
    <mergeCell ref="E23:E30"/>
    <mergeCell ref="E117:G117"/>
    <mergeCell ref="E118:G118"/>
    <mergeCell ref="B115:G115"/>
    <mergeCell ref="B52:B54"/>
    <mergeCell ref="D52:D54"/>
    <mergeCell ref="I20:I51"/>
    <mergeCell ref="E22:G22"/>
    <mergeCell ref="D22:D31"/>
    <mergeCell ref="H22:H30"/>
    <mergeCell ref="B20:B21"/>
    <mergeCell ref="D20:H21"/>
    <mergeCell ref="J20:P21"/>
    <mergeCell ref="R20:U21"/>
    <mergeCell ref="R22:R30"/>
    <mergeCell ref="S22:S30"/>
    <mergeCell ref="N23:N30"/>
    <mergeCell ref="O23:O30"/>
    <mergeCell ref="J23:J30"/>
    <mergeCell ref="L23:L30"/>
    <mergeCell ref="M23:M30"/>
    <mergeCell ref="J22:O22"/>
    <mergeCell ref="K23:K30"/>
    <mergeCell ref="B2:X3"/>
    <mergeCell ref="D16:H16"/>
    <mergeCell ref="D15:H15"/>
    <mergeCell ref="D14:H14"/>
    <mergeCell ref="B12:H13"/>
    <mergeCell ref="W12:W13"/>
    <mergeCell ref="B14:C14"/>
    <mergeCell ref="B15:C15"/>
    <mergeCell ref="B16:C16"/>
    <mergeCell ref="V4:W4"/>
    <mergeCell ref="X12:X13"/>
    <mergeCell ref="C5:H5"/>
    <mergeCell ref="C6:H6"/>
    <mergeCell ref="C7:H7"/>
    <mergeCell ref="C4:H4"/>
  </mergeCells>
  <conditionalFormatting sqref="T32:U51">
    <cfRule type="cellIs" dxfId="2" priority="13" stopIfTrue="1" operator="equal">
      <formula>"R"</formula>
    </cfRule>
    <cfRule type="cellIs" dxfId="1" priority="14" stopIfTrue="1" operator="equal">
      <formula>"E"</formula>
    </cfRule>
    <cfRule type="cellIs" dxfId="0" priority="15" stopIfTrue="1" operator="equal">
      <formula>"M"</formula>
    </cfRule>
  </conditionalFormatting>
  <dataValidations count="3">
    <dataValidation type="list" allowBlank="1" showInputMessage="1" showErrorMessage="1" sqref="G32:G51 K32:L51 E32:E51">
      <formula1>"1,2,3"</formula1>
    </dataValidation>
    <dataValidation type="list" allowBlank="1" showInputMessage="1" showErrorMessage="1" sqref="F32:F51 M32:O51">
      <formula1>"1,3"</formula1>
    </dataValidation>
    <dataValidation type="list" allowBlank="1" showInputMessage="1" showErrorMessage="1" sqref="J32:J51">
      <formula1>"1,3"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B35"/>
  <sheetViews>
    <sheetView workbookViewId="0">
      <selection activeCell="B7" sqref="B7:C7"/>
    </sheetView>
  </sheetViews>
  <sheetFormatPr defaultRowHeight="15.75"/>
  <cols>
    <col min="1" max="1" width="16.85546875" style="84" customWidth="1"/>
    <col min="2" max="2" width="30.42578125" style="87" customWidth="1"/>
    <col min="3" max="3" width="32.42578125" style="87" customWidth="1"/>
    <col min="4" max="4" width="21.28515625" style="87" customWidth="1"/>
    <col min="5" max="5" width="31.42578125" style="87" customWidth="1"/>
    <col min="6" max="210" width="9.140625" style="87"/>
    <col min="211" max="16384" width="9.140625" style="84"/>
  </cols>
  <sheetData>
    <row r="1" spans="1:210" s="86" customFormat="1">
      <c r="B1" s="89"/>
      <c r="C1" s="89"/>
      <c r="D1" s="89"/>
      <c r="E1" s="89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</row>
    <row r="2" spans="1:210" s="86" customFormat="1" ht="20.25">
      <c r="B2" s="307"/>
      <c r="C2" s="307"/>
      <c r="D2" s="307"/>
      <c r="E2" s="307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</row>
    <row r="3" spans="1:210" s="86" customFormat="1" ht="20.25">
      <c r="B3" s="88"/>
      <c r="C3" s="88"/>
      <c r="D3" s="88"/>
      <c r="E3" s="88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</row>
    <row r="4" spans="1:210" s="86" customFormat="1">
      <c r="B4" s="308"/>
      <c r="C4" s="308"/>
      <c r="D4" s="90"/>
      <c r="E4" s="89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</row>
    <row r="5" spans="1:210" s="86" customFormat="1">
      <c r="A5" s="86" t="s">
        <v>111</v>
      </c>
      <c r="B5" s="308"/>
      <c r="C5" s="308"/>
      <c r="D5" s="89"/>
      <c r="E5" s="89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</row>
    <row r="6" spans="1:210" s="86" customFormat="1">
      <c r="A6" s="86" t="s">
        <v>112</v>
      </c>
      <c r="B6" s="308"/>
      <c r="C6" s="308"/>
      <c r="D6" s="89"/>
      <c r="E6" s="89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</row>
    <row r="7" spans="1:210" s="86" customFormat="1">
      <c r="B7" s="308"/>
      <c r="C7" s="308"/>
      <c r="D7" s="89"/>
      <c r="E7" s="89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</row>
    <row r="8" spans="1:210" s="90" customFormat="1" ht="15.75" customHeight="1"/>
    <row r="9" spans="1:210" s="90" customFormat="1" ht="15.75" customHeight="1"/>
    <row r="10" spans="1:210" s="90" customFormat="1" ht="15.75" customHeight="1"/>
    <row r="11" spans="1:210" s="90" customFormat="1" ht="15.75" customHeight="1"/>
    <row r="12" spans="1:210" s="90" customFormat="1" ht="15.75" customHeight="1"/>
    <row r="13" spans="1:210" s="90" customFormat="1" ht="15.75" customHeight="1"/>
    <row r="14" spans="1:210" s="90" customFormat="1" ht="15.75" customHeight="1"/>
    <row r="15" spans="1:210" s="90" customFormat="1" ht="15.75" customHeight="1"/>
    <row r="16" spans="1:210" s="90" customFormat="1" ht="15.75" customHeight="1"/>
    <row r="17" s="90" customFormat="1" ht="15.75" customHeight="1"/>
    <row r="18" s="90" customFormat="1" ht="15.75" customHeight="1"/>
    <row r="19" s="90" customFormat="1" ht="15.75" customHeight="1"/>
    <row r="20" s="90" customFormat="1" ht="15.75" customHeight="1"/>
    <row r="21" s="90" customFormat="1" ht="15.75" customHeight="1"/>
    <row r="22" s="90" customFormat="1" ht="15.75" customHeight="1"/>
    <row r="23" s="90" customFormat="1" ht="15.75" customHeight="1"/>
    <row r="24" s="90" customFormat="1" ht="15.75" customHeight="1"/>
    <row r="25" s="90" customFormat="1" ht="15.75" customHeight="1"/>
    <row r="26" s="90" customFormat="1" ht="15.75" customHeight="1"/>
    <row r="27" s="90" customFormat="1" ht="15.75" customHeight="1"/>
    <row r="28" s="90" customFormat="1" ht="15.75" customHeight="1"/>
    <row r="29" s="90" customFormat="1" ht="15.75" customHeight="1"/>
    <row r="30" s="90" customFormat="1" ht="15.75" customHeight="1"/>
    <row r="31" s="90" customFormat="1" ht="15.75" customHeight="1"/>
    <row r="32" s="90" customFormat="1" ht="15.75" customHeight="1"/>
    <row r="33" s="90" customFormat="1" ht="15.75" customHeight="1"/>
    <row r="34" s="90" customFormat="1" ht="15.75" customHeight="1"/>
    <row r="35" s="90" customFormat="1" ht="15.75" customHeight="1"/>
  </sheetData>
  <sheetProtection algorithmName="SHA-512" hashValue="Ymxse4p7slk4e9g3vxPEV/oQHW0zE1wI7eY1PJJk05VeZvCJNJAxygLOwA9sjQQfaqeQU/O1Fw8c9gbMAIU52A==" saltValue="AdVlylSmFrjJKcOFfDLj0A==" spinCount="100000" sheet="1" objects="1" scenarios="1"/>
  <mergeCells count="5">
    <mergeCell ref="B2:E2"/>
    <mergeCell ref="B4:C4"/>
    <mergeCell ref="B5:C5"/>
    <mergeCell ref="B6:C6"/>
    <mergeCell ref="B7:C7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MPP</vt:lpstr>
      <vt:lpstr>Dados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Lucia de Melo</dc:creator>
  <cp:lastModifiedBy>sulianara.neres</cp:lastModifiedBy>
  <dcterms:created xsi:type="dcterms:W3CDTF">2016-08-09T16:23:30Z</dcterms:created>
  <dcterms:modified xsi:type="dcterms:W3CDTF">2018-05-04T13:34:09Z</dcterms:modified>
</cp:coreProperties>
</file>