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\Downloads\"/>
    </mc:Choice>
  </mc:AlternateContent>
  <xr:revisionPtr revIDLastSave="0" documentId="13_ncr:1_{756B637D-7E05-4D16-AC21-151FB934094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" sheetId="4" r:id="rId1"/>
    <sheet name="Base de dados" sheetId="1" r:id="rId2"/>
    <sheet name="Plano de Açao" sheetId="2" r:id="rId3"/>
  </sheets>
  <externalReferences>
    <externalReference r:id="rId4"/>
  </externalReferences>
  <definedNames>
    <definedName name="Matriz_Mes">OFFSET([1]Resumo!$E$7,MATCH([1]Resumo!$E$94,[1]Resumo!$C$7:$C$90,0)-1,0,COUNTIF([1]Resumo!$C$7:$C$90,[1]Resumo!$E$94),1)</definedName>
    <definedName name="Matriz_Peso">OFFSET([1]Resumo!$E$7,MATCH([1]Resumo!$E$94,[1]Resumo!$C$7:$C$90,0)-1,0,COUNTIF([1]Resumo!$C$7:$C$90,[1]Resumo!$E$94),1)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4" i="1"/>
  <c r="P17" i="1" l="1"/>
  <c r="O17" i="1"/>
  <c r="N17" i="1"/>
  <c r="M17" i="1"/>
  <c r="Q17" i="1"/>
</calcChain>
</file>

<file path=xl/sharedStrings.xml><?xml version="1.0" encoding="utf-8"?>
<sst xmlns="http://schemas.openxmlformats.org/spreadsheetml/2006/main" count="126" uniqueCount="124">
  <si>
    <t>mês</t>
  </si>
  <si>
    <t>faixa de idade</t>
  </si>
  <si>
    <t xml:space="preserve">tipo de vitima </t>
  </si>
  <si>
    <t>0 - 10</t>
  </si>
  <si>
    <t>Motociclista</t>
  </si>
  <si>
    <t>Ciclista</t>
  </si>
  <si>
    <t>Pedestre</t>
  </si>
  <si>
    <t>AL</t>
  </si>
  <si>
    <t>BA</t>
  </si>
  <si>
    <t>MA</t>
  </si>
  <si>
    <t>SP</t>
  </si>
  <si>
    <t>MT</t>
  </si>
  <si>
    <t>MS</t>
  </si>
  <si>
    <t>SE</t>
  </si>
  <si>
    <t>RJ</t>
  </si>
  <si>
    <t>RS</t>
  </si>
  <si>
    <t>RN</t>
  </si>
  <si>
    <t>SC</t>
  </si>
  <si>
    <t>PR</t>
  </si>
  <si>
    <t>MG</t>
  </si>
  <si>
    <t>DF</t>
  </si>
  <si>
    <t>GO</t>
  </si>
  <si>
    <t>AM</t>
  </si>
  <si>
    <t>PE</t>
  </si>
  <si>
    <t>PI</t>
  </si>
  <si>
    <t>RR</t>
  </si>
  <si>
    <t>RO</t>
  </si>
  <si>
    <t>AC</t>
  </si>
  <si>
    <t>AP</t>
  </si>
  <si>
    <t>CE</t>
  </si>
  <si>
    <t>ES</t>
  </si>
  <si>
    <t>PA</t>
  </si>
  <si>
    <t>PB</t>
  </si>
  <si>
    <t>TO</t>
  </si>
  <si>
    <t>Municipio</t>
  </si>
  <si>
    <t>Nº habitantes</t>
  </si>
  <si>
    <t>Nº acidentes</t>
  </si>
  <si>
    <t>Passageiro</t>
  </si>
  <si>
    <t>Dia da Semana</t>
  </si>
  <si>
    <t>Segunda</t>
  </si>
  <si>
    <t>Terça</t>
  </si>
  <si>
    <t>Quarta</t>
  </si>
  <si>
    <t>Quinta</t>
  </si>
  <si>
    <t>Sexta</t>
  </si>
  <si>
    <t>Sabado</t>
  </si>
  <si>
    <t>Domingo</t>
  </si>
  <si>
    <t>11 - 17</t>
  </si>
  <si>
    <t>30 - 39</t>
  </si>
  <si>
    <t>40 - 49</t>
  </si>
  <si>
    <t>50 - 59</t>
  </si>
  <si>
    <t>60 ou +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</si>
  <si>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</si>
  <si>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</si>
  <si>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</si>
  <si>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</si>
  <si>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</si>
  <si>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</si>
  <si>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</si>
  <si>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</si>
  <si>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</si>
  <si>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</si>
  <si>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</si>
  <si>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</si>
  <si>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Quantidade frota </t>
  </si>
  <si>
    <t>18 - 24</t>
  </si>
  <si>
    <t>25 - 29</t>
  </si>
  <si>
    <t>Sexo</t>
  </si>
  <si>
    <t>Masculino</t>
  </si>
  <si>
    <t>Femenino</t>
  </si>
  <si>
    <t>Não Informado</t>
  </si>
  <si>
    <t>Motorista</t>
  </si>
  <si>
    <t>Ação</t>
  </si>
  <si>
    <t>Etapa</t>
  </si>
  <si>
    <t>Responsável</t>
  </si>
  <si>
    <t>Data início previsto</t>
  </si>
  <si>
    <t>Data término previsto</t>
  </si>
  <si>
    <t>Data início realizada</t>
  </si>
  <si>
    <t>Data término realizada</t>
  </si>
  <si>
    <t>Status</t>
  </si>
  <si>
    <t>Observações</t>
  </si>
  <si>
    <t>Estado/UF</t>
  </si>
  <si>
    <t>Preencher com o ano das informações, em formato 'aaaa'</t>
  </si>
  <si>
    <t>Preencher com o nome do municipio ao qual correspondem as informações</t>
  </si>
  <si>
    <t>Preencher com o nome do mês das informações</t>
  </si>
  <si>
    <t>Preencher com o nome do dia da semana das informações</t>
  </si>
  <si>
    <t>Preencher com o tipo de sexo ao qual correspondem as informações</t>
  </si>
  <si>
    <t>Preencher com faixa de idade à qual correspondem as informações</t>
  </si>
  <si>
    <t>Preencher com o tipo de vitima à qual correspondem as informações</t>
  </si>
  <si>
    <t xml:space="preserve">índice de mortos por grupo de veículos </t>
  </si>
  <si>
    <t>índice de mortos por grupo de habitantes</t>
  </si>
  <si>
    <t>Problema / Causa raiz</t>
  </si>
  <si>
    <t>Campo que calculo automaticamente o resultado do indicador em 2019 com os dados já preenchidos nas outras colunas</t>
  </si>
  <si>
    <t>índice de mortos por grupo de veículos (meta)</t>
  </si>
  <si>
    <t>índice de mortos por grupo de habitantes (meta)</t>
  </si>
  <si>
    <t>Preencher com a proposta de meta do Índice de mortos por cada 100.000 habitantes</t>
  </si>
  <si>
    <t>Preencher com a proposta de meta do Índice de mortos por cada 10.000 veículos</t>
  </si>
  <si>
    <t>Detalhamento da ação em ações mais simples ou de menor prazo</t>
  </si>
  <si>
    <t>Pessoa que vai executar a ação ou garantir que seja feito</t>
  </si>
  <si>
    <t>Dia específico que está previsto começar a ação</t>
  </si>
  <si>
    <t>Dia específico que está previsto finalizar a ação</t>
  </si>
  <si>
    <t>Dia específico que efetivamente a ação começou ser executada</t>
  </si>
  <si>
    <t>Dia específico que efetivamente a ação foi finalizada</t>
  </si>
  <si>
    <t>Comentários extra que ajudem entender melhor a ação ou o status</t>
  </si>
  <si>
    <t>Campo calculo que, de forma visual, mostra o status das ações em função da execução ou não no prazo previsto</t>
  </si>
  <si>
    <t>Preencher as informações na linha correspondente a sua UF</t>
  </si>
  <si>
    <t>Previsão orçamentária</t>
  </si>
  <si>
    <r>
      <t xml:space="preserve">Preencher, em valor absoluto, a quantidade total da frota de veiculos do estado/municipio no periodo definido </t>
    </r>
    <r>
      <rPr>
        <b/>
        <sz val="9"/>
        <rFont val="Calibri"/>
        <family val="2"/>
        <scheme val="minor"/>
      </rPr>
      <t>(foto de 31/12 de todos os veículos ativos no estado)</t>
    </r>
  </si>
  <si>
    <r>
      <t xml:space="preserve">Preencher, em valor absoluto, o número total de habitantes do estado/municipio no periodo definido </t>
    </r>
    <r>
      <rPr>
        <b/>
        <sz val="9"/>
        <rFont val="Calibri"/>
        <family val="2"/>
        <scheme val="minor"/>
      </rPr>
      <t>(foto do 31/12)</t>
    </r>
  </si>
  <si>
    <t>Preencher, em valor absoluto, o número total de acidentes do estado no periodo definido</t>
  </si>
  <si>
    <t>Preencher, em valor absoluto, o número total de óbitos causados por acidentes do estado no periodo definido</t>
  </si>
  <si>
    <t>Nº lesionados</t>
  </si>
  <si>
    <t>Preencher, em valor absoluto, o número total de lesionados causados por acidentes do estado/municipio no periodo definido</t>
  </si>
  <si>
    <t xml:space="preserve">Nº óbitos </t>
  </si>
  <si>
    <t>Ano</t>
  </si>
  <si>
    <t>(tirar)</t>
  </si>
  <si>
    <t>Problema que o Estado quer resolver</t>
  </si>
  <si>
    <t>Ação/Atividade que o Estado vai implementar para resolver o problema</t>
  </si>
  <si>
    <t>Valor de investimento que o Estado precisa para implementar a ação</t>
  </si>
  <si>
    <t>Ação do PNATRANS</t>
  </si>
  <si>
    <t>Pilar do PNATRANS</t>
  </si>
  <si>
    <t>Iniciativa do PNATRANS</t>
  </si>
  <si>
    <t>Relacionar com um dos 8 Pilares do PNATRANS</t>
  </si>
  <si>
    <t>Relacionar com as Iniciativas do PNATRANS constantes do Anexo I da Resolução CONTRAN 740, de 2018</t>
  </si>
  <si>
    <t>Relacionar com as Ações do PNATRANS constantes do Anexo I da Resolução CONTRAN 740,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</si>
</sst>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#'Base de dados'!A1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#'Plano de A&#231;a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Capa!A1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#'Plano de A&#231;ao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hyperlink" Target="#Capa!A1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openxmlformats.org/officeDocument/2006/relationships/hyperlink" Target="#'Base de dad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16</xdr:col>
      <xdr:colOff>9524</xdr:colOff>
      <xdr:row>2</xdr:row>
      <xdr:rowOff>9525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E0E21E00-7C9F-43CC-8A3C-6DEE0D273B5A}"/>
            </a:ext>
          </a:extLst>
        </xdr:cNvPr>
        <xdr:cNvGrpSpPr/>
      </xdr:nvGrpSpPr>
      <xdr:grpSpPr>
        <a:xfrm>
          <a:off x="123825" y="104775"/>
          <a:ext cx="9143999" cy="628650"/>
          <a:chOff x="104775" y="95250"/>
          <a:chExt cx="12392025" cy="62865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43759C14-A0A5-4DE3-97F6-70CF577F006D}"/>
              </a:ext>
            </a:extLst>
          </xdr:cNvPr>
          <xdr:cNvSpPr/>
        </xdr:nvSpPr>
        <xdr:spPr>
          <a:xfrm>
            <a:off x="114300" y="95250"/>
            <a:ext cx="12353925" cy="6286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ysClr val="windowText" lastClr="000000"/>
                </a:solidFill>
              </a:rPr>
              <a:t>Dados estatísticos e índices de acidentes de trânsito</a:t>
            </a:r>
          </a:p>
        </xdr:txBody>
      </xdr:sp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D4261EC2-6F1B-427E-857B-2DA7CAD3A356}"/>
              </a:ext>
            </a:extLst>
          </xdr:cNvPr>
          <xdr:cNvCxnSpPr/>
        </xdr:nvCxnSpPr>
        <xdr:spPr>
          <a:xfrm>
            <a:off x="104775" y="714375"/>
            <a:ext cx="12382500" cy="9525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2AF73BBA-FA21-4D9B-B39E-F38180EA55DB}"/>
              </a:ext>
            </a:extLst>
          </xdr:cNvPr>
          <xdr:cNvCxnSpPr/>
        </xdr:nvCxnSpPr>
        <xdr:spPr>
          <a:xfrm>
            <a:off x="114300" y="104775"/>
            <a:ext cx="12382500" cy="9525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576030</xdr:colOff>
      <xdr:row>4</xdr:row>
      <xdr:rowOff>161924</xdr:rowOff>
    </xdr:from>
    <xdr:to>
      <xdr:col>12</xdr:col>
      <xdr:colOff>185317</xdr:colOff>
      <xdr:row>13</xdr:row>
      <xdr:rowOff>57036</xdr:rowOff>
    </xdr:to>
    <xdr:grpSp>
      <xdr:nvGrpSpPr>
        <xdr:cNvPr id="47" name="Agrupar 4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4ABD45-9E15-4BD0-BF3A-F30F9D9E5874}"/>
            </a:ext>
          </a:extLst>
        </xdr:cNvPr>
        <xdr:cNvGrpSpPr/>
      </xdr:nvGrpSpPr>
      <xdr:grpSpPr>
        <a:xfrm>
          <a:off x="5567130" y="1171574"/>
          <a:ext cx="1438087" cy="1609612"/>
          <a:chOff x="5567130" y="1171574"/>
          <a:chExt cx="1438087" cy="1609612"/>
        </a:xfrm>
      </xdr:grpSpPr>
      <xdr:grpSp>
        <xdr:nvGrpSpPr>
          <xdr:cNvPr id="16" name="Grupo 32">
            <a:extLst>
              <a:ext uri="{FF2B5EF4-FFF2-40B4-BE49-F238E27FC236}">
                <a16:creationId xmlns:a16="http://schemas.microsoft.com/office/drawing/2014/main" id="{B58B635E-9AAA-42C1-8D75-48A1FE091123}"/>
              </a:ext>
            </a:extLst>
          </xdr:cNvPr>
          <xdr:cNvGrpSpPr/>
        </xdr:nvGrpSpPr>
        <xdr:grpSpPr>
          <a:xfrm>
            <a:off x="5567130" y="1171574"/>
            <a:ext cx="1438087" cy="1609612"/>
            <a:chOff x="3995505" y="1181099"/>
            <a:chExt cx="1438087" cy="1609612"/>
          </a:xfrm>
        </xdr:grpSpPr>
        <xdr:sp macro="" textlink="">
          <xdr:nvSpPr>
            <xdr:cNvPr id="19" name="Retângulo de cantos arredondados 11">
              <a:extLst>
                <a:ext uri="{FF2B5EF4-FFF2-40B4-BE49-F238E27FC236}">
                  <a16:creationId xmlns:a16="http://schemas.microsoft.com/office/drawing/2014/main" id="{6A611941-2067-4127-A1CA-F872D3C282E9}"/>
                </a:ext>
              </a:extLst>
            </xdr:cNvPr>
            <xdr:cNvSpPr/>
          </xdr:nvSpPr>
          <xdr:spPr>
            <a:xfrm>
              <a:off x="4071936" y="1181099"/>
              <a:ext cx="1260000" cy="1260000"/>
            </a:xfrm>
            <a:prstGeom prst="roundRect">
              <a:avLst/>
            </a:prstGeom>
            <a:solidFill>
              <a:schemeClr val="bg1"/>
            </a:solidFill>
            <a:ln w="285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91199E39-BC46-4E9C-A7E3-23778312F987}"/>
                </a:ext>
              </a:extLst>
            </xdr:cNvPr>
            <xdr:cNvSpPr txBox="1"/>
          </xdr:nvSpPr>
          <xdr:spPr>
            <a:xfrm>
              <a:off x="3995505" y="2447925"/>
              <a:ext cx="1438087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6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Dados e metas</a:t>
              </a:r>
              <a:endParaRPr lang="pt-BR" sz="1600">
                <a:effectLst/>
              </a:endParaRPr>
            </a:p>
          </xdr:txBody>
        </xdr:sp>
      </xdr:grpSp>
      <xdr:pic>
        <xdr:nvPicPr>
          <xdr:cNvPr id="41" name="Gráfico 40" descr="Gráfico de barras com tendência descendente">
            <a:extLst>
              <a:ext uri="{FF2B5EF4-FFF2-40B4-BE49-F238E27FC236}">
                <a16:creationId xmlns:a16="http://schemas.microsoft.com/office/drawing/2014/main" id="{176A461E-0C90-4CA0-9428-BCC6AF314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800725" y="1333500"/>
            <a:ext cx="914400" cy="9144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419159</xdr:colOff>
      <xdr:row>4</xdr:row>
      <xdr:rowOff>171449</xdr:rowOff>
    </xdr:from>
    <xdr:to>
      <xdr:col>14</xdr:col>
      <xdr:colOff>570783</xdr:colOff>
      <xdr:row>13</xdr:row>
      <xdr:rowOff>76086</xdr:rowOff>
    </xdr:to>
    <xdr:grpSp>
      <xdr:nvGrpSpPr>
        <xdr:cNvPr id="48" name="Agrupar 4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74B7DF-FF46-48AF-B93D-72F9537764EA}"/>
            </a:ext>
          </a:extLst>
        </xdr:cNvPr>
        <xdr:cNvGrpSpPr/>
      </xdr:nvGrpSpPr>
      <xdr:grpSpPr>
        <a:xfrm>
          <a:off x="7239059" y="1181099"/>
          <a:ext cx="1370824" cy="1619137"/>
          <a:chOff x="7239059" y="1181099"/>
          <a:chExt cx="1370824" cy="1619137"/>
        </a:xfrm>
      </xdr:grpSpPr>
      <xdr:grpSp>
        <xdr:nvGrpSpPr>
          <xdr:cNvPr id="11" name="Grupo 33">
            <a:extLst>
              <a:ext uri="{FF2B5EF4-FFF2-40B4-BE49-F238E27FC236}">
                <a16:creationId xmlns:a16="http://schemas.microsoft.com/office/drawing/2014/main" id="{A999FDC7-738F-4FF3-8476-B1933B871674}"/>
              </a:ext>
            </a:extLst>
          </xdr:cNvPr>
          <xdr:cNvGrpSpPr/>
        </xdr:nvGrpSpPr>
        <xdr:grpSpPr>
          <a:xfrm>
            <a:off x="7239059" y="1181099"/>
            <a:ext cx="1370824" cy="1619137"/>
            <a:chOff x="2209859" y="1181099"/>
            <a:chExt cx="1370824" cy="1619137"/>
          </a:xfrm>
        </xdr:grpSpPr>
        <xdr:sp macro="" textlink="">
          <xdr:nvSpPr>
            <xdr:cNvPr id="14" name="Retângulo de cantos arredondados 10">
              <a:extLst>
                <a:ext uri="{FF2B5EF4-FFF2-40B4-BE49-F238E27FC236}">
                  <a16:creationId xmlns:a16="http://schemas.microsoft.com/office/drawing/2014/main" id="{ED43A5ED-51EB-4F1F-8A98-06A2F62409DC}"/>
                </a:ext>
              </a:extLst>
            </xdr:cNvPr>
            <xdr:cNvSpPr/>
          </xdr:nvSpPr>
          <xdr:spPr>
            <a:xfrm>
              <a:off x="2250280" y="1181099"/>
              <a:ext cx="1260000" cy="1260000"/>
            </a:xfrm>
            <a:prstGeom prst="roundRect">
              <a:avLst/>
            </a:prstGeom>
            <a:solidFill>
              <a:schemeClr val="bg1"/>
            </a:solidFill>
            <a:ln w="285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E80EFAB2-22B6-4575-863F-AB42EDFA41BB}"/>
                </a:ext>
              </a:extLst>
            </xdr:cNvPr>
            <xdr:cNvSpPr txBox="1"/>
          </xdr:nvSpPr>
          <xdr:spPr>
            <a:xfrm>
              <a:off x="2209859" y="2457450"/>
              <a:ext cx="1370824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6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Plano</a:t>
              </a:r>
              <a:r>
                <a:rPr lang="pt-BR" sz="1600" b="1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de ação</a:t>
              </a:r>
              <a:endParaRPr lang="pt-BR" sz="1600">
                <a:effectLst/>
              </a:endParaRPr>
            </a:p>
          </xdr:txBody>
        </xdr:sp>
      </xdr:grpSp>
      <xdr:pic>
        <xdr:nvPicPr>
          <xdr:cNvPr id="43" name="Gráfico 42" descr="Engrenagens">
            <a:extLst>
              <a:ext uri="{FF2B5EF4-FFF2-40B4-BE49-F238E27FC236}">
                <a16:creationId xmlns:a16="http://schemas.microsoft.com/office/drawing/2014/main" id="{939F2408-1896-4CDE-9C53-6E09D9662B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7429500" y="1343025"/>
            <a:ext cx="914400" cy="914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424877</xdr:colOff>
      <xdr:row>4</xdr:row>
      <xdr:rowOff>152400</xdr:rowOff>
    </xdr:from>
    <xdr:to>
      <xdr:col>9</xdr:col>
      <xdr:colOff>312480</xdr:colOff>
      <xdr:row>11</xdr:row>
      <xdr:rowOff>95250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9BFE591-018B-40C9-9CB6-9EDAFEBAA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77" y="1162050"/>
          <a:ext cx="4764403" cy="1276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</xdr:rowOff>
    </xdr:from>
    <xdr:to>
      <xdr:col>0</xdr:col>
      <xdr:colOff>704850</xdr:colOff>
      <xdr:row>1</xdr:row>
      <xdr:rowOff>0</xdr:rowOff>
    </xdr:to>
    <xdr:pic>
      <xdr:nvPicPr>
        <xdr:cNvPr id="3" name="Gráfico 2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A6D73-6B39-45FE-8957-59F67F71A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90500" y="9525"/>
          <a:ext cx="514350" cy="514350"/>
        </a:xfrm>
        <a:prstGeom prst="rect">
          <a:avLst/>
        </a:prstGeom>
      </xdr:spPr>
    </xdr:pic>
    <xdr:clientData/>
  </xdr:twoCellAnchor>
  <xdr:twoCellAnchor>
    <xdr:from>
      <xdr:col>0</xdr:col>
      <xdr:colOff>1162050</xdr:colOff>
      <xdr:row>0</xdr:row>
      <xdr:rowOff>28575</xdr:rowOff>
    </xdr:from>
    <xdr:to>
      <xdr:col>0</xdr:col>
      <xdr:colOff>1638300</xdr:colOff>
      <xdr:row>0</xdr:row>
      <xdr:rowOff>504825</xdr:rowOff>
    </xdr:to>
    <xdr:pic>
      <xdr:nvPicPr>
        <xdr:cNvPr id="6" name="Gráfico 5" descr="Engrenagen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177362-168B-4C6F-8BFF-21265F46C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62050" y="28575"/>
          <a:ext cx="476250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552450</xdr:colOff>
      <xdr:row>1</xdr:row>
      <xdr:rowOff>19050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F4A64-1894-4577-8C5E-06E0241BD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" y="0"/>
          <a:ext cx="514350" cy="514350"/>
        </a:xfrm>
        <a:prstGeom prst="rect">
          <a:avLst/>
        </a:prstGeom>
      </xdr:spPr>
    </xdr:pic>
    <xdr:clientData/>
  </xdr:twoCellAnchor>
  <xdr:twoCellAnchor>
    <xdr:from>
      <xdr:col>0</xdr:col>
      <xdr:colOff>800100</xdr:colOff>
      <xdr:row>0</xdr:row>
      <xdr:rowOff>19050</xdr:rowOff>
    </xdr:from>
    <xdr:to>
      <xdr:col>0</xdr:col>
      <xdr:colOff>1323975</xdr:colOff>
      <xdr:row>1</xdr:row>
      <xdr:rowOff>19050</xdr:rowOff>
    </xdr:to>
    <xdr:pic>
      <xdr:nvPicPr>
        <xdr:cNvPr id="3" name="Gráfico 2" descr="Gráfico de barras com tendência descendent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A1535F-39AE-4D95-99BD-455EAED26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00100" y="19050"/>
          <a:ext cx="523875" cy="523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staodoconhecimento/projetos38/11264%20APTAR%20EMBALAGENS/1.%20Rede/2.%20GPD/4.%20Controle%20e%20Captura%20dos%20resultados/Ader&#234;ncia%20ao%20Metodo/Ferramenta%20de%20Ader&#234;ncia%20ao%20M&#233;todo_Apt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ormulário"/>
      <sheetName val="Radar"/>
      <sheetName val="Diretoria"/>
      <sheetName val="Operations"/>
      <sheetName val="Finance"/>
      <sheetName val="Supply"/>
      <sheetName val="HR"/>
      <sheetName val="Development"/>
      <sheetName val="Evolução"/>
      <sheetName val="Status Reunião"/>
      <sheetName val="Resumo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C7">
            <v>43831</v>
          </cell>
          <cell r="E7">
            <v>1</v>
          </cell>
        </row>
        <row r="8">
          <cell r="C8">
            <v>43831</v>
          </cell>
        </row>
        <row r="9">
          <cell r="C9">
            <v>43831</v>
          </cell>
        </row>
        <row r="10">
          <cell r="C10">
            <v>43831</v>
          </cell>
        </row>
        <row r="11">
          <cell r="C11">
            <v>43831</v>
          </cell>
        </row>
        <row r="12">
          <cell r="C12">
            <v>43831</v>
          </cell>
        </row>
        <row r="13">
          <cell r="C13">
            <v>43831</v>
          </cell>
        </row>
        <row r="14">
          <cell r="C14">
            <v>43862</v>
          </cell>
        </row>
        <row r="15">
          <cell r="C15">
            <v>43862</v>
          </cell>
        </row>
        <row r="16">
          <cell r="C16">
            <v>43862</v>
          </cell>
        </row>
        <row r="17">
          <cell r="C17">
            <v>43862</v>
          </cell>
        </row>
        <row r="18">
          <cell r="C18">
            <v>43862</v>
          </cell>
        </row>
        <row r="19">
          <cell r="C19">
            <v>43862</v>
          </cell>
        </row>
        <row r="20">
          <cell r="C20">
            <v>43862</v>
          </cell>
        </row>
        <row r="21">
          <cell r="C21">
            <v>43891</v>
          </cell>
        </row>
        <row r="22">
          <cell r="C22">
            <v>43891</v>
          </cell>
        </row>
        <row r="23">
          <cell r="C23">
            <v>43891</v>
          </cell>
        </row>
        <row r="24">
          <cell r="C24">
            <v>43891</v>
          </cell>
        </row>
        <row r="25">
          <cell r="C25">
            <v>43891</v>
          </cell>
        </row>
        <row r="26">
          <cell r="C26">
            <v>43891</v>
          </cell>
        </row>
        <row r="27">
          <cell r="C27">
            <v>43891</v>
          </cell>
        </row>
        <row r="28">
          <cell r="C28">
            <v>43922</v>
          </cell>
        </row>
        <row r="29">
          <cell r="C29">
            <v>43922</v>
          </cell>
        </row>
        <row r="30">
          <cell r="C30">
            <v>43922</v>
          </cell>
        </row>
        <row r="31">
          <cell r="C31">
            <v>43922</v>
          </cell>
        </row>
        <row r="32">
          <cell r="C32">
            <v>43922</v>
          </cell>
        </row>
        <row r="33">
          <cell r="C33">
            <v>43922</v>
          </cell>
        </row>
        <row r="34">
          <cell r="C34">
            <v>43922</v>
          </cell>
        </row>
        <row r="35">
          <cell r="C35">
            <v>43952</v>
          </cell>
        </row>
        <row r="36">
          <cell r="C36">
            <v>43952</v>
          </cell>
        </row>
        <row r="37">
          <cell r="C37">
            <v>43952</v>
          </cell>
        </row>
        <row r="38">
          <cell r="C38">
            <v>43952</v>
          </cell>
        </row>
        <row r="39">
          <cell r="C39">
            <v>43952</v>
          </cell>
        </row>
        <row r="40">
          <cell r="C40">
            <v>43952</v>
          </cell>
        </row>
        <row r="41">
          <cell r="C41">
            <v>43952</v>
          </cell>
        </row>
        <row r="42">
          <cell r="C42">
            <v>43983</v>
          </cell>
        </row>
        <row r="43">
          <cell r="C43">
            <v>43983</v>
          </cell>
        </row>
        <row r="44">
          <cell r="C44">
            <v>43983</v>
          </cell>
        </row>
        <row r="45">
          <cell r="C45">
            <v>43983</v>
          </cell>
        </row>
        <row r="46">
          <cell r="C46">
            <v>43983</v>
          </cell>
        </row>
        <row r="47">
          <cell r="C47">
            <v>43983</v>
          </cell>
        </row>
        <row r="48">
          <cell r="C48">
            <v>43983</v>
          </cell>
        </row>
        <row r="49">
          <cell r="C49">
            <v>44013</v>
          </cell>
        </row>
        <row r="50">
          <cell r="C50">
            <v>44013</v>
          </cell>
        </row>
        <row r="51">
          <cell r="C51">
            <v>44013</v>
          </cell>
        </row>
        <row r="52">
          <cell r="C52">
            <v>44013</v>
          </cell>
        </row>
        <row r="53">
          <cell r="C53">
            <v>44013</v>
          </cell>
        </row>
        <row r="54">
          <cell r="C54">
            <v>44013</v>
          </cell>
        </row>
        <row r="55">
          <cell r="C55">
            <v>44013</v>
          </cell>
        </row>
        <row r="56">
          <cell r="C56">
            <v>44044</v>
          </cell>
        </row>
        <row r="57">
          <cell r="C57">
            <v>44044</v>
          </cell>
        </row>
        <row r="58">
          <cell r="C58">
            <v>44044</v>
          </cell>
        </row>
        <row r="59">
          <cell r="C59">
            <v>44044</v>
          </cell>
        </row>
        <row r="60">
          <cell r="C60">
            <v>44044</v>
          </cell>
        </row>
        <row r="61">
          <cell r="C61">
            <v>44044</v>
          </cell>
        </row>
        <row r="62">
          <cell r="C62">
            <v>44044</v>
          </cell>
        </row>
        <row r="63">
          <cell r="C63">
            <v>44075</v>
          </cell>
        </row>
        <row r="64">
          <cell r="C64">
            <v>44075</v>
          </cell>
        </row>
        <row r="65">
          <cell r="C65">
            <v>44075</v>
          </cell>
        </row>
        <row r="66">
          <cell r="C66">
            <v>44075</v>
          </cell>
        </row>
        <row r="67">
          <cell r="C67">
            <v>44075</v>
          </cell>
        </row>
        <row r="68">
          <cell r="C68">
            <v>44075</v>
          </cell>
        </row>
        <row r="69">
          <cell r="C69">
            <v>44075</v>
          </cell>
        </row>
        <row r="70">
          <cell r="C70">
            <v>44105</v>
          </cell>
        </row>
        <row r="71">
          <cell r="C71">
            <v>44105</v>
          </cell>
        </row>
        <row r="72">
          <cell r="C72">
            <v>44105</v>
          </cell>
        </row>
        <row r="73">
          <cell r="C73">
            <v>44105</v>
          </cell>
        </row>
        <row r="74">
          <cell r="C74">
            <v>44105</v>
          </cell>
        </row>
        <row r="75">
          <cell r="C75">
            <v>44105</v>
          </cell>
        </row>
        <row r="76">
          <cell r="C76">
            <v>44105</v>
          </cell>
        </row>
        <row r="77">
          <cell r="C77">
            <v>44136</v>
          </cell>
        </row>
        <row r="78">
          <cell r="C78">
            <v>44136</v>
          </cell>
        </row>
        <row r="79">
          <cell r="C79">
            <v>44136</v>
          </cell>
        </row>
        <row r="80">
          <cell r="C80">
            <v>44136</v>
          </cell>
        </row>
        <row r="81">
          <cell r="C81">
            <v>44136</v>
          </cell>
        </row>
        <row r="82">
          <cell r="C82">
            <v>44136</v>
          </cell>
        </row>
        <row r="83">
          <cell r="C83">
            <v>44136</v>
          </cell>
        </row>
        <row r="84">
          <cell r="C84">
            <v>44166</v>
          </cell>
        </row>
        <row r="85">
          <cell r="C85">
            <v>44166</v>
          </cell>
        </row>
        <row r="86">
          <cell r="C86">
            <v>44166</v>
          </cell>
        </row>
        <row r="87">
          <cell r="C87">
            <v>44166</v>
          </cell>
        </row>
        <row r="88">
          <cell r="C88">
            <v>44166</v>
          </cell>
        </row>
        <row r="89">
          <cell r="C89">
            <v>44166</v>
          </cell>
        </row>
        <row r="90">
          <cell r="C90">
            <v>44166</v>
          </cell>
        </row>
        <row r="94">
          <cell r="E94">
            <v>43831</v>
          </cell>
        </row>
      </sheetData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3:K30" totalsRowShown="0" headerRowDxfId="17">
  <tableColumns count="11">
    <tableColumn id="1" xr3:uid="{00000000-0010-0000-0000-000001000000}" name="Estado/UF" dataDxfId="16"/>
    <tableColumn id="2" xr3:uid="{00000000-0010-0000-0000-000002000000}" name="Ano" dataDxfId="15"/>
    <tableColumn id="3" xr3:uid="{00000000-0010-0000-0000-000003000000}" name="Quantidade frota " dataDxfId="14"/>
    <tableColumn id="4" xr3:uid="{00000000-0010-0000-0000-000004000000}" name="Nº habitantes"/>
    <tableColumn id="5" xr3:uid="{00000000-0010-0000-0000-000005000000}" name="Nº acidentes"/>
    <tableColumn id="6" xr3:uid="{00000000-0010-0000-0000-000006000000}" name="Nº óbitos "/>
    <tableColumn id="9" xr3:uid="{00000000-0010-0000-0000-000009000000}" name="Nº lesionados"/>
    <tableColumn id="10" xr3:uid="{00000000-0010-0000-0000-00000A000000}" name="índice de mortos por grupo de veículos " dataDxfId="13">
      <calculatedColumnFormula>IFERROR(Tabela2[[#This Row],[Nº óbitos ]]/Tabela2[[#This Row],[Quantidade frota ]]*10000,"Campo Calculado")</calculatedColumnFormula>
    </tableColumn>
    <tableColumn id="11" xr3:uid="{00000000-0010-0000-0000-00000B000000}" name="índice de mortos por grupo de habitantes" dataDxfId="12">
      <calculatedColumnFormula>IFERROR(Tabela2[[#This Row],[Nº óbitos ]]/Tabela2[[#This Row],[Nº habitantes]]*100000,"Campo Calculado")</calculatedColumnFormula>
    </tableColumn>
    <tableColumn id="8" xr3:uid="{00000000-0010-0000-0000-000008000000}" name="índice de mortos por grupo de veículos (meta)"/>
    <tableColumn id="7" xr3:uid="{00000000-0010-0000-0000-000007000000}" name="índice de mortos por grupo de habitantes (meta)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2:O7" totalsRowShown="0" headerRowDxfId="7" headerRowBorderDxfId="6" tableBorderDxfId="5">
  <tableColumns count="15">
    <tableColumn id="1" xr3:uid="{00000000-0010-0000-0100-000001000000}" name="Estado/UF"/>
    <tableColumn id="11" xr3:uid="{00000000-0010-0000-0100-00000B000000}" name="Problema / Causa raiz"/>
    <tableColumn id="2" xr3:uid="{00000000-0010-0000-0100-000002000000}" name="Ação"/>
    <tableColumn id="3" xr3:uid="{00000000-0010-0000-0100-000003000000}" name="Etapa"/>
    <tableColumn id="4" xr3:uid="{00000000-0010-0000-0100-000004000000}" name="Responsável"/>
    <tableColumn id="5" xr3:uid="{00000000-0010-0000-0100-000005000000}" name="Data início previsto"/>
    <tableColumn id="6" xr3:uid="{00000000-0010-0000-0100-000006000000}" name="Data término previsto"/>
    <tableColumn id="7" xr3:uid="{00000000-0010-0000-0100-000007000000}" name="Data início realizada"/>
    <tableColumn id="8" xr3:uid="{00000000-0010-0000-0100-000008000000}" name="Data término realizada"/>
    <tableColumn id="9" xr3:uid="{00000000-0010-0000-0100-000009000000}" name="Status" dataDxfId="4">
      <calculatedColumnFormula>IF(I3="-","Cancelado",IF(OR(F3="",G3=""),"Campo Calculado",IF(AND(I3="",G3&lt;TODAY()),"Atrasado",IF(AND(I3=""=FALSE,I3&lt;=TODAY()),"Concluído",IF(AND(H3&lt;=TODAY(),H3=""=FALSE),"Em Andamento","A Iniciar")))))</calculatedColumnFormula>
    </tableColumn>
    <tableColumn id="12" xr3:uid="{00000000-0010-0000-0100-00000C000000}" name="Previsão orçamentária" dataDxfId="3"/>
    <tableColumn id="14" xr3:uid="{00000000-0010-0000-0100-00000E000000}" name="Pilar do PNATRANS" dataDxfId="2"/>
    <tableColumn id="13" xr3:uid="{00000000-0010-0000-0100-00000D000000}" name="Iniciativa do PNATRANS" dataDxfId="1"/>
    <tableColumn id="15" xr3:uid="{00000000-0010-0000-0100-00000F000000}" name="Ação do PNATRANS" dataDxfId="0"/>
    <tableColumn id="10" xr3:uid="{00000000-0010-0000-0100-00000A000000}" name="Observaçõe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Q17"/>
  <sheetViews>
    <sheetView showGridLines="0" showRowColHeaders="0" tabSelected="1" zoomScaleNormal="100" workbookViewId="0">
      <selection activeCell="P17" sqref="P17"/>
    </sheetView>
  </sheetViews>
  <sheetFormatPr defaultColWidth="0" defaultRowHeight="0" customHeight="1" zeroHeight="1" x14ac:dyDescent="0.25"/>
  <cols>
    <col min="1" max="1" width="1.7109375" customWidth="1"/>
    <col min="2" max="16" width="9.140625" customWidth="1"/>
    <col min="17" max="17" width="1.85546875" customWidth="1"/>
    <col min="18" max="16384" width="9.140625" hidden="1"/>
  </cols>
  <sheetData>
    <row r="1" ht="7.5" customHeight="1" x14ac:dyDescent="0.25"/>
    <row r="2" ht="49.5" customHeight="1" x14ac:dyDescent="0.25"/>
    <row r="3" ht="7.5" customHeight="1" x14ac:dyDescent="0.25"/>
    <row r="4" ht="15" x14ac:dyDescent="0.25"/>
    <row r="5" ht="15" x14ac:dyDescent="0.25"/>
    <row r="6" ht="15" x14ac:dyDescent="0.25"/>
    <row r="7" ht="15" x14ac:dyDescent="0.25"/>
    <row r="8" ht="15" x14ac:dyDescent="0.25"/>
    <row r="9" ht="15" x14ac:dyDescent="0.25"/>
    <row r="10" ht="15" x14ac:dyDescent="0.25"/>
    <row r="11" ht="15" x14ac:dyDescent="0.25"/>
    <row r="12" ht="15" x14ac:dyDescent="0.25"/>
    <row r="13" ht="15" x14ac:dyDescent="0.25"/>
    <row r="14" ht="15" x14ac:dyDescent="0.25"/>
    <row r="15" ht="15" x14ac:dyDescent="0.25"/>
    <row r="16" ht="15" x14ac:dyDescent="0.25"/>
    <row r="17" ht="15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"/>
  <sheetViews>
    <sheetView showGridLines="0" workbookViewId="0">
      <pane xSplit="1" ySplit="3" topLeftCell="B16" activePane="bottomRight" state="frozen"/>
      <selection pane="topRight" activeCell="B1" sqref="B1"/>
      <selection pane="bottomLeft" activeCell="A3" sqref="A3"/>
      <selection pane="bottomRight" activeCell="B6" sqref="B6"/>
    </sheetView>
  </sheetViews>
  <sheetFormatPr defaultColWidth="8.85546875" defaultRowHeight="15" x14ac:dyDescent="0.25"/>
  <cols>
    <col min="1" max="1" width="31" bestFit="1" customWidth="1"/>
    <col min="2" max="2" width="26.42578125" bestFit="1" customWidth="1"/>
    <col min="3" max="3" width="49.42578125" hidden="1" customWidth="1"/>
    <col min="4" max="4" width="43.7109375" bestFit="1" customWidth="1"/>
    <col min="5" max="5" width="42.85546875" bestFit="1" customWidth="1"/>
    <col min="6" max="6" width="56.42578125" bestFit="1" customWidth="1"/>
    <col min="7" max="10" width="56.42578125" customWidth="1"/>
    <col min="11" max="11" width="57" bestFit="1" customWidth="1"/>
    <col min="12" max="12" width="36.42578125" hidden="1" customWidth="1"/>
    <col min="13" max="13" width="28.42578125" hidden="1" customWidth="1"/>
    <col min="14" max="14" width="27" hidden="1" customWidth="1"/>
    <col min="15" max="15" width="30.85546875" hidden="1" customWidth="1"/>
    <col min="16" max="16" width="30.140625" hidden="1" customWidth="1"/>
    <col min="17" max="17" width="31.140625" hidden="1" customWidth="1"/>
    <col min="18" max="18" width="1.42578125" style="7" customWidth="1"/>
    <col min="20" max="20" width="68.7109375" bestFit="1" customWidth="1"/>
  </cols>
  <sheetData>
    <row r="1" spans="1:17" ht="41.25" customHeight="1" x14ac:dyDescent="0.25">
      <c r="B1" s="18" t="s">
        <v>81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111</v>
      </c>
      <c r="H1" s="18" t="s">
        <v>91</v>
      </c>
      <c r="I1" s="18" t="s">
        <v>91</v>
      </c>
      <c r="J1" s="18" t="s">
        <v>95</v>
      </c>
      <c r="K1" s="18" t="s">
        <v>94</v>
      </c>
      <c r="L1" s="18" t="s">
        <v>82</v>
      </c>
      <c r="M1" s="18" t="s">
        <v>83</v>
      </c>
      <c r="N1" s="18" t="s">
        <v>84</v>
      </c>
      <c r="O1" s="18" t="s">
        <v>85</v>
      </c>
      <c r="P1" s="18" t="s">
        <v>86</v>
      </c>
      <c r="Q1" s="18" t="s">
        <v>87</v>
      </c>
    </row>
    <row r="2" spans="1:17" s="6" customFormat="1" ht="24" x14ac:dyDescent="0.25">
      <c r="A2" s="10" t="s">
        <v>104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3" t="s">
        <v>80</v>
      </c>
      <c r="B3" s="3" t="s">
        <v>113</v>
      </c>
      <c r="C3" s="3" t="s">
        <v>63</v>
      </c>
      <c r="D3" s="3" t="s">
        <v>35</v>
      </c>
      <c r="E3" s="3" t="s">
        <v>36</v>
      </c>
      <c r="F3" s="3" t="s">
        <v>112</v>
      </c>
      <c r="G3" s="17" t="s">
        <v>110</v>
      </c>
      <c r="H3" s="3" t="s">
        <v>88</v>
      </c>
      <c r="I3" s="3" t="s">
        <v>89</v>
      </c>
      <c r="J3" s="11" t="s">
        <v>92</v>
      </c>
      <c r="K3" s="11" t="s">
        <v>93</v>
      </c>
      <c r="L3" s="4" t="s">
        <v>34</v>
      </c>
      <c r="M3" s="4" t="s">
        <v>0</v>
      </c>
      <c r="N3" s="5" t="s">
        <v>38</v>
      </c>
      <c r="O3" s="5" t="s">
        <v>66</v>
      </c>
      <c r="P3" s="5" t="s">
        <v>1</v>
      </c>
      <c r="Q3" s="4" t="s">
        <v>2</v>
      </c>
    </row>
    <row r="4" spans="1:17" x14ac:dyDescent="0.25">
      <c r="A4" s="1" t="s">
        <v>27</v>
      </c>
      <c r="B4" s="1"/>
      <c r="C4" s="16" t="s">
        <v>114</v>
      </c>
      <c r="D4" s="1"/>
      <c r="E4" s="1"/>
      <c r="F4" s="1"/>
      <c r="G4" s="1"/>
      <c r="H4" s="1" t="str">
        <f>IFERROR(Tabela2[[#This Row],[Nº óbitos ]]/Tabela2[[#This Row],[Quantidade frota ]]*10000,"Campo Calculado")</f>
        <v>Campo Calculado</v>
      </c>
      <c r="I4" s="1" t="str">
        <f>IFERROR(Tabela2[[#This Row],[Nº óbitos ]]/Tabela2[[#This Row],[Nº habitantes]]*100000,"Campo Calculado")</f>
        <v>Campo Calculado</v>
      </c>
      <c r="J4" s="1"/>
      <c r="K4" s="1"/>
      <c r="M4" s="1" t="s">
        <v>51</v>
      </c>
      <c r="N4" s="2" t="s">
        <v>39</v>
      </c>
      <c r="O4" t="s">
        <v>67</v>
      </c>
      <c r="P4" s="2" t="s">
        <v>3</v>
      </c>
      <c r="Q4" t="s">
        <v>6</v>
      </c>
    </row>
    <row r="5" spans="1:17" x14ac:dyDescent="0.25">
      <c r="A5" s="1" t="s">
        <v>7</v>
      </c>
      <c r="B5" s="1"/>
      <c r="C5" s="1"/>
      <c r="D5" s="1"/>
      <c r="H5" s="1" t="str">
        <f>IFERROR(Tabela2[[#This Row],[Nº óbitos ]]/Tabela2[[#This Row],[Quantidade frota ]]*10000,"Campo Calculado")</f>
        <v>Campo Calculado</v>
      </c>
      <c r="I5" s="1" t="str">
        <f>IFERROR(Tabela2[[#This Row],[Nº óbitos ]]/Tabela2[[#This Row],[Nº habitantes]]*100000,"Campo Calculado")</f>
        <v>Campo Calculado</v>
      </c>
      <c r="L5" s="1"/>
      <c r="M5" s="1" t="s">
        <v>52</v>
      </c>
      <c r="N5" s="2" t="s">
        <v>40</v>
      </c>
      <c r="O5" t="s">
        <v>68</v>
      </c>
      <c r="P5" s="2" t="s">
        <v>46</v>
      </c>
      <c r="Q5" t="s">
        <v>70</v>
      </c>
    </row>
    <row r="6" spans="1:17" x14ac:dyDescent="0.25">
      <c r="A6" s="1" t="s">
        <v>28</v>
      </c>
      <c r="B6" s="1"/>
      <c r="C6" s="1"/>
      <c r="D6" s="1"/>
      <c r="H6" s="1" t="str">
        <f>IFERROR(Tabela2[[#This Row],[Nº óbitos ]]/Tabela2[[#This Row],[Quantidade frota ]]*10000,"Campo Calculado")</f>
        <v>Campo Calculado</v>
      </c>
      <c r="I6" s="1" t="str">
        <f>IFERROR(Tabela2[[#This Row],[Nº óbitos ]]/Tabela2[[#This Row],[Nº habitantes]]*100000,"Campo Calculado")</f>
        <v>Campo Calculado</v>
      </c>
      <c r="L6" s="1"/>
      <c r="M6" s="1" t="s">
        <v>53</v>
      </c>
      <c r="N6" s="2" t="s">
        <v>41</v>
      </c>
      <c r="O6" t="s">
        <v>69</v>
      </c>
      <c r="P6" s="2" t="s">
        <v>64</v>
      </c>
      <c r="Q6" t="s">
        <v>4</v>
      </c>
    </row>
    <row r="7" spans="1:17" x14ac:dyDescent="0.25">
      <c r="A7" s="1" t="s">
        <v>22</v>
      </c>
      <c r="B7" s="1"/>
      <c r="C7" s="1"/>
      <c r="H7" s="1" t="str">
        <f>IFERROR(Tabela2[[#This Row],[Nº óbitos ]]/Tabela2[[#This Row],[Quantidade frota ]]*10000,"Campo Calculado")</f>
        <v>Campo Calculado</v>
      </c>
      <c r="I7" s="1" t="str">
        <f>IFERROR(Tabela2[[#This Row],[Nº óbitos ]]/Tabela2[[#This Row],[Nº habitantes]]*100000,"Campo Calculado")</f>
        <v>Campo Calculado</v>
      </c>
      <c r="M7" s="1" t="s">
        <v>54</v>
      </c>
      <c r="N7" s="2" t="s">
        <v>42</v>
      </c>
      <c r="P7" s="2" t="s">
        <v>65</v>
      </c>
      <c r="Q7" t="s">
        <v>37</v>
      </c>
    </row>
    <row r="8" spans="1:17" x14ac:dyDescent="0.25">
      <c r="A8" s="1" t="s">
        <v>8</v>
      </c>
      <c r="B8" s="1"/>
      <c r="C8" s="1"/>
      <c r="H8" s="1" t="str">
        <f>IFERROR(Tabela2[[#This Row],[Nº óbitos ]]/Tabela2[[#This Row],[Quantidade frota ]]*10000,"Campo Calculado")</f>
        <v>Campo Calculado</v>
      </c>
      <c r="I8" s="1" t="str">
        <f>IFERROR(Tabela2[[#This Row],[Nº óbitos ]]/Tabela2[[#This Row],[Nº habitantes]]*100000,"Campo Calculado")</f>
        <v>Campo Calculado</v>
      </c>
      <c r="M8" s="1" t="s">
        <v>55</v>
      </c>
      <c r="N8" s="2" t="s">
        <v>43</v>
      </c>
      <c r="P8" s="2" t="s">
        <v>47</v>
      </c>
      <c r="Q8" t="s">
        <v>5</v>
      </c>
    </row>
    <row r="9" spans="1:17" x14ac:dyDescent="0.25">
      <c r="A9" s="1" t="s">
        <v>29</v>
      </c>
      <c r="B9" s="1"/>
      <c r="C9" s="1"/>
      <c r="H9" s="1" t="str">
        <f>IFERROR(Tabela2[[#This Row],[Nº óbitos ]]/Tabela2[[#This Row],[Quantidade frota ]]*10000,"Campo Calculado")</f>
        <v>Campo Calculado</v>
      </c>
      <c r="I9" s="1" t="str">
        <f>IFERROR(Tabela2[[#This Row],[Nº óbitos ]]/Tabela2[[#This Row],[Nº habitantes]]*100000,"Campo Calculado")</f>
        <v>Campo Calculado</v>
      </c>
      <c r="M9" s="1" t="s">
        <v>56</v>
      </c>
      <c r="N9" s="2" t="s">
        <v>44</v>
      </c>
      <c r="P9" s="2" t="s">
        <v>48</v>
      </c>
    </row>
    <row r="10" spans="1:17" x14ac:dyDescent="0.25">
      <c r="A10" s="1" t="s">
        <v>20</v>
      </c>
      <c r="B10" s="1"/>
      <c r="C10" s="1"/>
      <c r="H10" s="1" t="str">
        <f>IFERROR(Tabela2[[#This Row],[Nº óbitos ]]/Tabela2[[#This Row],[Quantidade frota ]]*10000,"Campo Calculado")</f>
        <v>Campo Calculado</v>
      </c>
      <c r="I10" s="1" t="str">
        <f>IFERROR(Tabela2[[#This Row],[Nº óbitos ]]/Tabela2[[#This Row],[Nº habitantes]]*100000,"Campo Calculado")</f>
        <v>Campo Calculado</v>
      </c>
      <c r="M10" s="1" t="s">
        <v>57</v>
      </c>
      <c r="N10" s="2" t="s">
        <v>45</v>
      </c>
      <c r="P10" s="2" t="s">
        <v>49</v>
      </c>
    </row>
    <row r="11" spans="1:17" x14ac:dyDescent="0.25">
      <c r="A11" s="1" t="s">
        <v>30</v>
      </c>
      <c r="B11" s="1"/>
      <c r="C11" s="1"/>
      <c r="H11" s="1" t="str">
        <f>IFERROR(Tabela2[[#This Row],[Nº óbitos ]]/Tabela2[[#This Row],[Quantidade frota ]]*10000,"Campo Calculado")</f>
        <v>Campo Calculado</v>
      </c>
      <c r="I11" s="1" t="str">
        <f>IFERROR(Tabela2[[#This Row],[Nº óbitos ]]/Tabela2[[#This Row],[Nº habitantes]]*100000,"Campo Calculado")</f>
        <v>Campo Calculado</v>
      </c>
      <c r="M11" s="1" t="s">
        <v>58</v>
      </c>
      <c r="N11" s="1"/>
      <c r="P11" s="2" t="s">
        <v>50</v>
      </c>
    </row>
    <row r="12" spans="1:17" x14ac:dyDescent="0.25">
      <c r="A12" s="1" t="s">
        <v>21</v>
      </c>
      <c r="B12" s="1"/>
      <c r="C12" s="1"/>
      <c r="H12" s="1" t="str">
        <f>IFERROR(Tabela2[[#This Row],[Nº óbitos ]]/Tabela2[[#This Row],[Quantidade frota ]]*10000,"Campo Calculado")</f>
        <v>Campo Calculado</v>
      </c>
      <c r="I12" s="1" t="str">
        <f>IFERROR(Tabela2[[#This Row],[Nº óbitos ]]/Tabela2[[#This Row],[Nº habitantes]]*100000,"Campo Calculado")</f>
        <v>Campo Calculado</v>
      </c>
      <c r="M12" s="1" t="s">
        <v>59</v>
      </c>
      <c r="N12" s="1"/>
    </row>
    <row r="13" spans="1:17" x14ac:dyDescent="0.25">
      <c r="A13" s="1" t="s">
        <v>9</v>
      </c>
      <c r="B13" s="1"/>
      <c r="C13" s="1"/>
      <c r="H13" s="1" t="str">
        <f>IFERROR(Tabela2[[#This Row],[Nº óbitos ]]/Tabela2[[#This Row],[Quantidade frota ]]*10000,"Campo Calculado")</f>
        <v>Campo Calculado</v>
      </c>
      <c r="I13" s="1" t="str">
        <f>IFERROR(Tabela2[[#This Row],[Nº óbitos ]]/Tabela2[[#This Row],[Nº habitantes]]*100000,"Campo Calculado")</f>
        <v>Campo Calculado</v>
      </c>
      <c r="M13" s="1" t="s">
        <v>60</v>
      </c>
      <c r="N13" s="1"/>
    </row>
    <row r="14" spans="1:17" x14ac:dyDescent="0.25">
      <c r="A14" s="1" t="s">
        <v>11</v>
      </c>
      <c r="B14" s="1"/>
      <c r="C14" s="1"/>
      <c r="H14" s="1" t="str">
        <f>IFERROR(Tabela2[[#This Row],[Nº óbitos ]]/Tabela2[[#This Row],[Quantidade frota ]]*10000,"Campo Calculado")</f>
        <v>Campo Calculado</v>
      </c>
      <c r="I14" s="1" t="str">
        <f>IFERROR(Tabela2[[#This Row],[Nº óbitos ]]/Tabela2[[#This Row],[Nº habitantes]]*100000,"Campo Calculado")</f>
        <v>Campo Calculado</v>
      </c>
      <c r="M14" s="1" t="s">
        <v>61</v>
      </c>
      <c r="N14" s="1"/>
    </row>
    <row r="15" spans="1:17" x14ac:dyDescent="0.25">
      <c r="A15" s="1" t="s">
        <v>12</v>
      </c>
      <c r="B15" s="1"/>
      <c r="C15" s="1"/>
      <c r="H15" s="1" t="str">
        <f>IFERROR(Tabela2[[#This Row],[Nº óbitos ]]/Tabela2[[#This Row],[Quantidade frota ]]*10000,"Campo Calculado")</f>
        <v>Campo Calculado</v>
      </c>
      <c r="I15" s="1" t="str">
        <f>IFERROR(Tabela2[[#This Row],[Nº óbitos ]]/Tabela2[[#This Row],[Nº habitantes]]*100000,"Campo Calculado")</f>
        <v>Campo Calculado</v>
      </c>
      <c r="M15" s="1" t="s">
        <v>62</v>
      </c>
      <c r="N15" s="1"/>
    </row>
    <row r="16" spans="1:17" x14ac:dyDescent="0.25">
      <c r="A16" s="1" t="s">
        <v>19</v>
      </c>
      <c r="B16" s="1"/>
      <c r="C16" s="1"/>
      <c r="H16" s="1" t="str">
        <f>IFERROR(Tabela2[[#This Row],[Nº óbitos ]]/Tabela2[[#This Row],[Quantidade frota ]]*10000,"Campo Calculado")</f>
        <v>Campo Calculado</v>
      </c>
      <c r="I16" s="1" t="str">
        <f>IFERROR(Tabela2[[#This Row],[Nº óbitos ]]/Tabela2[[#This Row],[Nº habitantes]]*100000,"Campo Calculado")</f>
        <v>Campo Calculado</v>
      </c>
    </row>
    <row r="17" spans="1:19" x14ac:dyDescent="0.25">
      <c r="A17" s="1" t="s">
        <v>31</v>
      </c>
      <c r="B17" s="1"/>
      <c r="C17" s="1"/>
      <c r="H17" s="1" t="str">
        <f>IFERROR(Tabela2[[#This Row],[Nº óbitos ]]/Tabela2[[#This Row],[Quantidade frota ]]*10000,"Campo Calculado")</f>
        <v>Campo Calculado</v>
      </c>
      <c r="I17" s="1" t="str">
        <f>IFERROR(Tabela2[[#This Row],[Nº óbitos ]]/Tabela2[[#This Row],[Nº habitantes]]*100000,"Campo Calculado")</f>
        <v>Campo Calculado</v>
      </c>
      <c r="M17" s="9">
        <f t="shared" ref="M17:P17" si="0">COUNTA(M4:M16)</f>
        <v>12</v>
      </c>
      <c r="N17" s="9">
        <f t="shared" si="0"/>
        <v>7</v>
      </c>
      <c r="O17" s="9">
        <f t="shared" si="0"/>
        <v>3</v>
      </c>
      <c r="P17" s="9">
        <f t="shared" si="0"/>
        <v>8</v>
      </c>
      <c r="Q17" s="9">
        <f>COUNTA(Q4:Q16)</f>
        <v>5</v>
      </c>
      <c r="S17" s="8"/>
    </row>
    <row r="18" spans="1:19" x14ac:dyDescent="0.25">
      <c r="A18" s="1" t="s">
        <v>32</v>
      </c>
      <c r="B18" s="1"/>
      <c r="C18" s="1"/>
      <c r="H18" s="1" t="str">
        <f>IFERROR(Tabela2[[#This Row],[Nº óbitos ]]/Tabela2[[#This Row],[Quantidade frota ]]*10000,"Campo Calculado")</f>
        <v>Campo Calculado</v>
      </c>
      <c r="I18" s="1" t="str">
        <f>IFERROR(Tabela2[[#This Row],[Nº óbitos ]]/Tabela2[[#This Row],[Nº habitantes]]*100000,"Campo Calculado")</f>
        <v>Campo Calculado</v>
      </c>
    </row>
    <row r="19" spans="1:19" x14ac:dyDescent="0.25">
      <c r="A19" s="1" t="s">
        <v>18</v>
      </c>
      <c r="B19" s="1"/>
      <c r="C19" s="1"/>
      <c r="H19" s="1" t="str">
        <f>IFERROR(Tabela2[[#This Row],[Nº óbitos ]]/Tabela2[[#This Row],[Quantidade frota ]]*10000,"Campo Calculado")</f>
        <v>Campo Calculado</v>
      </c>
      <c r="I19" s="1" t="str">
        <f>IFERROR(Tabela2[[#This Row],[Nº óbitos ]]/Tabela2[[#This Row],[Nº habitantes]]*100000,"Campo Calculado")</f>
        <v>Campo Calculado</v>
      </c>
    </row>
    <row r="20" spans="1:19" x14ac:dyDescent="0.25">
      <c r="A20" s="1" t="s">
        <v>23</v>
      </c>
      <c r="B20" s="1"/>
      <c r="C20" s="1"/>
      <c r="H20" s="1" t="str">
        <f>IFERROR(Tabela2[[#This Row],[Nº óbitos ]]/Tabela2[[#This Row],[Quantidade frota ]]*10000,"Campo Calculado")</f>
        <v>Campo Calculado</v>
      </c>
      <c r="I20" s="1" t="str">
        <f>IFERROR(Tabela2[[#This Row],[Nº óbitos ]]/Tabela2[[#This Row],[Nº habitantes]]*100000,"Campo Calculado")</f>
        <v>Campo Calculado</v>
      </c>
    </row>
    <row r="21" spans="1:19" x14ac:dyDescent="0.25">
      <c r="A21" s="1" t="s">
        <v>24</v>
      </c>
      <c r="B21" s="1"/>
      <c r="C21" s="1"/>
      <c r="H21" s="1" t="str">
        <f>IFERROR(Tabela2[[#This Row],[Nº óbitos ]]/Tabela2[[#This Row],[Quantidade frota ]]*10000,"Campo Calculado")</f>
        <v>Campo Calculado</v>
      </c>
      <c r="I21" s="1" t="str">
        <f>IFERROR(Tabela2[[#This Row],[Nº óbitos ]]/Tabela2[[#This Row],[Nº habitantes]]*100000,"Campo Calculado")</f>
        <v>Campo Calculado</v>
      </c>
    </row>
    <row r="22" spans="1:19" x14ac:dyDescent="0.25">
      <c r="A22" s="1" t="s">
        <v>14</v>
      </c>
      <c r="B22" s="1"/>
      <c r="C22" s="1"/>
      <c r="H22" s="1" t="str">
        <f>IFERROR(Tabela2[[#This Row],[Nº óbitos ]]/Tabela2[[#This Row],[Quantidade frota ]]*10000,"Campo Calculado")</f>
        <v>Campo Calculado</v>
      </c>
      <c r="I22" s="1" t="str">
        <f>IFERROR(Tabela2[[#This Row],[Nº óbitos ]]/Tabela2[[#This Row],[Nº habitantes]]*100000,"Campo Calculado")</f>
        <v>Campo Calculado</v>
      </c>
    </row>
    <row r="23" spans="1:19" x14ac:dyDescent="0.25">
      <c r="A23" s="1" t="s">
        <v>16</v>
      </c>
      <c r="B23" s="1"/>
      <c r="C23" s="1"/>
      <c r="H23" s="1" t="str">
        <f>IFERROR(Tabela2[[#This Row],[Nº óbitos ]]/Tabela2[[#This Row],[Quantidade frota ]]*10000,"Campo Calculado")</f>
        <v>Campo Calculado</v>
      </c>
      <c r="I23" s="1" t="str">
        <f>IFERROR(Tabela2[[#This Row],[Nº óbitos ]]/Tabela2[[#This Row],[Nº habitantes]]*100000,"Campo Calculado")</f>
        <v>Campo Calculado</v>
      </c>
    </row>
    <row r="24" spans="1:19" x14ac:dyDescent="0.25">
      <c r="A24" s="1" t="s">
        <v>15</v>
      </c>
      <c r="B24" s="1"/>
      <c r="C24" s="1"/>
      <c r="H24" s="1" t="str">
        <f>IFERROR(Tabela2[[#This Row],[Nº óbitos ]]/Tabela2[[#This Row],[Quantidade frota ]]*10000,"Campo Calculado")</f>
        <v>Campo Calculado</v>
      </c>
      <c r="I24" s="1" t="str">
        <f>IFERROR(Tabela2[[#This Row],[Nº óbitos ]]/Tabela2[[#This Row],[Nº habitantes]]*100000,"Campo Calculado")</f>
        <v>Campo Calculado</v>
      </c>
    </row>
    <row r="25" spans="1:19" x14ac:dyDescent="0.25">
      <c r="A25" s="1" t="s">
        <v>26</v>
      </c>
      <c r="B25" s="1"/>
      <c r="C25" s="1"/>
      <c r="H25" s="1" t="str">
        <f>IFERROR(Tabela2[[#This Row],[Nº óbitos ]]/Tabela2[[#This Row],[Quantidade frota ]]*10000,"Campo Calculado")</f>
        <v>Campo Calculado</v>
      </c>
      <c r="I25" s="1" t="str">
        <f>IFERROR(Tabela2[[#This Row],[Nº óbitos ]]/Tabela2[[#This Row],[Nº habitantes]]*100000,"Campo Calculado")</f>
        <v>Campo Calculado</v>
      </c>
    </row>
    <row r="26" spans="1:19" x14ac:dyDescent="0.25">
      <c r="A26" s="1" t="s">
        <v>25</v>
      </c>
      <c r="B26" s="1"/>
      <c r="C26" s="1"/>
      <c r="H26" s="1" t="str">
        <f>IFERROR(Tabela2[[#This Row],[Nº óbitos ]]/Tabela2[[#This Row],[Quantidade frota ]]*10000,"Campo Calculado")</f>
        <v>Campo Calculado</v>
      </c>
      <c r="I26" s="1" t="str">
        <f>IFERROR(Tabela2[[#This Row],[Nº óbitos ]]/Tabela2[[#This Row],[Nº habitantes]]*100000,"Campo Calculado")</f>
        <v>Campo Calculado</v>
      </c>
    </row>
    <row r="27" spans="1:19" x14ac:dyDescent="0.25">
      <c r="A27" s="1" t="s">
        <v>17</v>
      </c>
      <c r="B27" s="1"/>
      <c r="C27" s="1"/>
      <c r="H27" s="1" t="str">
        <f>IFERROR(Tabela2[[#This Row],[Nº óbitos ]]/Tabela2[[#This Row],[Quantidade frota ]]*10000,"Campo Calculado")</f>
        <v>Campo Calculado</v>
      </c>
      <c r="I27" s="1" t="str">
        <f>IFERROR(Tabela2[[#This Row],[Nº óbitos ]]/Tabela2[[#This Row],[Nº habitantes]]*100000,"Campo Calculado")</f>
        <v>Campo Calculado</v>
      </c>
    </row>
    <row r="28" spans="1:19" x14ac:dyDescent="0.25">
      <c r="A28" s="1" t="s">
        <v>10</v>
      </c>
      <c r="B28" s="1"/>
      <c r="C28" s="1"/>
      <c r="H28" s="1" t="str">
        <f>IFERROR(Tabela2[[#This Row],[Nº óbitos ]]/Tabela2[[#This Row],[Quantidade frota ]]*10000,"Campo Calculado")</f>
        <v>Campo Calculado</v>
      </c>
      <c r="I28" s="1" t="str">
        <f>IFERROR(Tabela2[[#This Row],[Nº óbitos ]]/Tabela2[[#This Row],[Nº habitantes]]*100000,"Campo Calculado")</f>
        <v>Campo Calculado</v>
      </c>
    </row>
    <row r="29" spans="1:19" x14ac:dyDescent="0.25">
      <c r="A29" s="1" t="s">
        <v>13</v>
      </c>
      <c r="B29" s="1"/>
      <c r="C29" s="1"/>
      <c r="H29" s="1" t="str">
        <f>IFERROR(Tabela2[[#This Row],[Nº óbitos ]]/Tabela2[[#This Row],[Quantidade frota ]]*10000,"Campo Calculado")</f>
        <v>Campo Calculado</v>
      </c>
      <c r="I29" s="1" t="str">
        <f>IFERROR(Tabela2[[#This Row],[Nº óbitos ]]/Tabela2[[#This Row],[Nº habitantes]]*100000,"Campo Calculado")</f>
        <v>Campo Calculado</v>
      </c>
    </row>
    <row r="30" spans="1:19" x14ac:dyDescent="0.25">
      <c r="A30" s="1" t="s">
        <v>33</v>
      </c>
      <c r="B30" s="1"/>
      <c r="C30" s="1"/>
      <c r="H30" s="1" t="str">
        <f>IFERROR(Tabela2[[#This Row],[Nº óbitos ]]/Tabela2[[#This Row],[Quantidade frota ]]*10000,"Campo Calculado")</f>
        <v>Campo Calculado</v>
      </c>
      <c r="I30" s="1" t="str">
        <f>IFERROR(Tabela2[[#This Row],[Nº óbitos ]]/Tabela2[[#This Row],[Nº habitantes]]*100000,"Campo Calculado")</f>
        <v>Campo Calculado</v>
      </c>
    </row>
  </sheetData>
  <sortState xmlns:xlrd2="http://schemas.microsoft.com/office/spreadsheetml/2017/richdata2" ref="A4:A30">
    <sortCondition ref="A30"/>
  </sortState>
  <mergeCells count="16">
    <mergeCell ref="Q1:Q2"/>
    <mergeCell ref="B1:B2"/>
    <mergeCell ref="C1:C2"/>
    <mergeCell ref="D1:D2"/>
    <mergeCell ref="E1:E2"/>
    <mergeCell ref="F1:F2"/>
    <mergeCell ref="K1:K2"/>
    <mergeCell ref="G1:G2"/>
    <mergeCell ref="J1:J2"/>
    <mergeCell ref="L1:L2"/>
    <mergeCell ref="M1:M2"/>
    <mergeCell ref="N1:N2"/>
    <mergeCell ref="O1:O2"/>
    <mergeCell ref="P1:P2"/>
    <mergeCell ref="H1:H2"/>
    <mergeCell ref="I1:I2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"/>
  <sheetViews>
    <sheetView showGridLines="0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G2" sqref="G2"/>
    </sheetView>
  </sheetViews>
  <sheetFormatPr defaultColWidth="8.85546875" defaultRowHeight="15" x14ac:dyDescent="0.25"/>
  <cols>
    <col min="1" max="1" width="24.42578125" customWidth="1"/>
    <col min="2" max="2" width="45.140625" customWidth="1"/>
    <col min="3" max="3" width="33.7109375" customWidth="1"/>
    <col min="4" max="4" width="31" customWidth="1"/>
    <col min="5" max="5" width="18.7109375" bestFit="1" customWidth="1"/>
    <col min="6" max="6" width="18.7109375" customWidth="1"/>
    <col min="7" max="7" width="17.42578125" customWidth="1"/>
    <col min="8" max="8" width="19.42578125" customWidth="1"/>
    <col min="9" max="9" width="17.42578125" bestFit="1" customWidth="1"/>
    <col min="10" max="10" width="31" bestFit="1" customWidth="1"/>
    <col min="11" max="14" width="31" customWidth="1"/>
    <col min="15" max="15" width="33.28515625" customWidth="1"/>
  </cols>
  <sheetData>
    <row r="1" spans="1:15" ht="39" customHeight="1" x14ac:dyDescent="0.25">
      <c r="B1" s="13" t="s">
        <v>115</v>
      </c>
      <c r="C1" s="13" t="s">
        <v>116</v>
      </c>
      <c r="D1" s="13" t="s">
        <v>96</v>
      </c>
      <c r="E1" s="13" t="s">
        <v>97</v>
      </c>
      <c r="F1" s="13" t="s">
        <v>98</v>
      </c>
      <c r="G1" s="13" t="s">
        <v>99</v>
      </c>
      <c r="H1" s="13" t="s">
        <v>100</v>
      </c>
      <c r="I1" s="13" t="s">
        <v>101</v>
      </c>
      <c r="J1" s="13" t="s">
        <v>103</v>
      </c>
      <c r="K1" s="13" t="s">
        <v>117</v>
      </c>
      <c r="L1" s="13" t="s">
        <v>121</v>
      </c>
      <c r="M1" s="13" t="s">
        <v>122</v>
      </c>
      <c r="N1" s="13" t="s">
        <v>123</v>
      </c>
      <c r="O1" s="13" t="s">
        <v>102</v>
      </c>
    </row>
    <row r="2" spans="1:15" ht="24" x14ac:dyDescent="0.25">
      <c r="A2" s="12" t="s">
        <v>80</v>
      </c>
      <c r="B2" s="12" t="s">
        <v>90</v>
      </c>
      <c r="C2" s="12" t="s">
        <v>71</v>
      </c>
      <c r="D2" s="12" t="s">
        <v>72</v>
      </c>
      <c r="E2" s="12" t="s">
        <v>73</v>
      </c>
      <c r="F2" s="12" t="s">
        <v>74</v>
      </c>
      <c r="G2" s="12" t="s">
        <v>75</v>
      </c>
      <c r="H2" s="12" t="s">
        <v>76</v>
      </c>
      <c r="I2" s="12" t="s">
        <v>77</v>
      </c>
      <c r="J2" s="14" t="s">
        <v>78</v>
      </c>
      <c r="K2" s="14" t="s">
        <v>105</v>
      </c>
      <c r="L2" s="14" t="s">
        <v>119</v>
      </c>
      <c r="M2" s="14" t="s">
        <v>120</v>
      </c>
      <c r="N2" s="14" t="s">
        <v>118</v>
      </c>
      <c r="O2" s="12" t="s">
        <v>79</v>
      </c>
    </row>
    <row r="3" spans="1:15" x14ac:dyDescent="0.25">
      <c r="J3" s="15" t="str">
        <f t="shared" ref="J3:J7" ca="1" si="0">IF(I3="-","Cancelado",IF(OR(F3="",G3=""),"Campo Calculado",IF(AND(I3="",G3&lt;TODAY()),"Atrasado",IF(AND(I3=""=FALSE,I3&lt;=TODAY()),"Concluído",IF(AND(H3&lt;=TODAY(),H3=""=FALSE),"Em Andamento","A Iniciar")))))</f>
        <v>Campo Calculado</v>
      </c>
      <c r="K3" s="15"/>
      <c r="L3" s="15"/>
      <c r="M3" s="15"/>
      <c r="N3" s="15"/>
    </row>
    <row r="4" spans="1:15" x14ac:dyDescent="0.25">
      <c r="J4" s="15" t="str">
        <f t="shared" ca="1" si="0"/>
        <v>Campo Calculado</v>
      </c>
      <c r="K4" s="15"/>
      <c r="L4" s="15"/>
      <c r="M4" s="15"/>
      <c r="N4" s="15"/>
    </row>
    <row r="5" spans="1:15" x14ac:dyDescent="0.25">
      <c r="J5" s="15" t="str">
        <f t="shared" ca="1" si="0"/>
        <v>Campo Calculado</v>
      </c>
      <c r="K5" s="15"/>
      <c r="L5" s="15"/>
      <c r="M5" s="15"/>
      <c r="N5" s="15"/>
    </row>
    <row r="6" spans="1:15" x14ac:dyDescent="0.25">
      <c r="J6" s="15" t="str">
        <f t="shared" ca="1" si="0"/>
        <v>Campo Calculado</v>
      </c>
      <c r="K6" s="15"/>
      <c r="L6" s="15"/>
      <c r="M6" s="15"/>
      <c r="N6" s="15"/>
    </row>
    <row r="7" spans="1:15" x14ac:dyDescent="0.25">
      <c r="J7" s="15" t="str">
        <f t="shared" ca="1" si="0"/>
        <v>Campo Calculado</v>
      </c>
      <c r="K7" s="15"/>
      <c r="L7" s="15"/>
      <c r="M7" s="15"/>
      <c r="N7" s="15"/>
    </row>
  </sheetData>
  <conditionalFormatting sqref="J3:N7">
    <cfRule type="containsText" dxfId="11" priority="1" operator="containsText" text="A iniciar">
      <formula>NOT(ISERROR(SEARCH("A iniciar",J3)))</formula>
    </cfRule>
    <cfRule type="containsText" dxfId="10" priority="2" operator="containsText" text="Em andamento">
      <formula>NOT(ISERROR(SEARCH("Em andamento",J3)))</formula>
    </cfRule>
  </conditionalFormatting>
  <conditionalFormatting sqref="J3:N7">
    <cfRule type="containsText" dxfId="9" priority="3" operator="containsText" text="Atrasado">
      <formula>NOT(ISERROR(SEARCH("Atrasado",J3)))</formula>
    </cfRule>
    <cfRule type="containsText" dxfId="8" priority="4" operator="containsText" text="Concluído">
      <formula>NOT(ISERROR(SEARCH("Concluído",J3)))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AEA6DAB2DC1540ADF3B5A01913D185" ma:contentTypeVersion="12" ma:contentTypeDescription="Create a new document." ma:contentTypeScope="" ma:versionID="2a910c509f54a75898f8bbfe0390edee">
  <xsd:schema xmlns:xsd="http://www.w3.org/2001/XMLSchema" xmlns:xs="http://www.w3.org/2001/XMLSchema" xmlns:p="http://schemas.microsoft.com/office/2006/metadata/properties" xmlns:ns2="eb33c5a6-54d1-477f-83bb-93291d03e373" xmlns:ns3="15b4f774-a251-4bea-a737-3cbc868d7324" targetNamespace="http://schemas.microsoft.com/office/2006/metadata/properties" ma:root="true" ma:fieldsID="6a85f1b78385f1e1f5db656e9233de5b" ns2:_="" ns3:_="">
    <xsd:import namespace="eb33c5a6-54d1-477f-83bb-93291d03e373"/>
    <xsd:import namespace="15b4f774-a251-4bea-a737-3cbc868d73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3c5a6-54d1-477f-83bb-93291d03e3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4f774-a251-4bea-a737-3cbc868d7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B149E7-1CAD-40B8-8109-62FBE54233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EAB555-0E4D-4424-B82E-E1F9DF15C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3c5a6-54d1-477f-83bb-93291d03e373"/>
    <ds:schemaRef ds:uri="15b4f774-a251-4bea-a737-3cbc868d7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D1A16F-86E3-48DD-B04E-0AEA61B92429}">
  <ds:schemaRefs>
    <ds:schemaRef ds:uri="15b4f774-a251-4bea-a737-3cbc868d7324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b33c5a6-54d1-477f-83bb-93291d03e37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Capa</vt:lpstr>
      <vt:lpstr>Base de dados</vt:lpstr>
      <vt:lpstr>Plano de Açao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</dc:creator>
  <cp:lastModifiedBy>Bruno</cp:lastModifiedBy>
  <dcterms:created xsi:type="dcterms:W3CDTF">2020-05-12T12:02:06Z</dcterms:created>
  <dcterms:modified xsi:type="dcterms:W3CDTF">2021-09-22T15:51:04Z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0x010100C5AEA6DAB2DC1540ADF3B5A01913D185</vt:lpwstr>
  </property>
</Properties>
</file>