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mtegovbr-my.sharepoint.com/personal/tais_lisboa_trabalho_gov_br/Documents/Taís/Taís/Aprendizagem/"/>
    </mc:Choice>
  </mc:AlternateContent>
  <xr:revisionPtr revIDLastSave="0" documentId="8_{4FE6F20B-2D56-475B-ABEE-CBC4BCC76429}" xr6:coauthVersionLast="47" xr6:coauthVersionMax="47" xr10:uidLastSave="{00000000-0000-0000-0000-000000000000}"/>
  <bookViews>
    <workbookView xWindow="-110" yWindow="-110" windowWidth="19420" windowHeight="10300" xr2:uid="{B769E83D-437A-463F-BD2A-C8030981BB4E}"/>
  </bookViews>
  <sheets>
    <sheet name="Plan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1" l="1"/>
  <c r="F33" i="1"/>
  <c r="E33" i="1"/>
  <c r="D33" i="1"/>
  <c r="C33" i="1"/>
  <c r="G28" i="1"/>
  <c r="F28" i="1"/>
  <c r="E28" i="1"/>
  <c r="D28" i="1"/>
  <c r="C28" i="1"/>
  <c r="G38" i="1"/>
  <c r="F38" i="1"/>
  <c r="E38" i="1"/>
  <c r="D38" i="1"/>
  <c r="C38" i="1"/>
  <c r="G23" i="1"/>
  <c r="F23" i="1"/>
  <c r="E23" i="1"/>
  <c r="D23" i="1"/>
  <c r="C23" i="1"/>
  <c r="G18" i="1"/>
  <c r="F18" i="1"/>
  <c r="E18" i="1"/>
  <c r="D18" i="1"/>
  <c r="C18" i="1"/>
  <c r="G13" i="1"/>
  <c r="F13" i="1"/>
  <c r="E13" i="1"/>
  <c r="D13" i="1"/>
  <c r="C13" i="1"/>
  <c r="G8" i="1"/>
  <c r="F8" i="1"/>
  <c r="E8" i="1"/>
  <c r="D8" i="1"/>
  <c r="C8" i="1"/>
</calcChain>
</file>

<file path=xl/sharedStrings.xml><?xml version="1.0" encoding="utf-8"?>
<sst xmlns="http://schemas.openxmlformats.org/spreadsheetml/2006/main" count="29" uniqueCount="11">
  <si>
    <t>SALARIO HORA</t>
  </si>
  <si>
    <t>PISO 220</t>
  </si>
  <si>
    <t>JORNADA SEMANAL EM HORAS</t>
  </si>
  <si>
    <t>SALÁRIO MÍNIMO 2021 - MP 1.021/2021</t>
  </si>
  <si>
    <t>SALÁRIO MÍNIMO 2022 - MP 1.091/2021</t>
  </si>
  <si>
    <t>SALÁRIO MÍNIMO 2023 - MP 1.143/2022</t>
  </si>
  <si>
    <t>SALÁRIO MÍNIMO 2023 - MP 1.172/2023</t>
  </si>
  <si>
    <t>SALÁRIO MÍNIMO 2024 - Decreto n. 11.864/2023 - A PARTIR DE 01/01/2024</t>
  </si>
  <si>
    <t>SALÁRIO MÍNIMO 2025 - Decreto n. 13.342/2024 - A PARTIR DE 01/01/2025</t>
  </si>
  <si>
    <t>SALÁRIO MÍNIMO 2026 - DECRETO  nº 12.797/2025 - A PARTIR DE 01/01/2026</t>
  </si>
  <si>
    <t>TABELA SALARIAL DE APRENDIZES 2021, 2022, 2023, 2024, 2025 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</si>
</sst>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9" formatCode="&quot;R$&quot;\ #,##0.00"/>
  </numFmts>
  <fonts count="5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u/>
      <sz val="10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Border="1"/>
    <xf numFmtId="0" fontId="0" fillId="2" borderId="2" xfId="0" applyFill="1" applyBorder="1"/>
    <xf numFmtId="0" fontId="0" fillId="2" borderId="3" xfId="0" applyFill="1" applyBorder="1"/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44" fontId="0" fillId="4" borderId="1" xfId="0" applyNumberFormat="1" applyFill="1" applyBorder="1"/>
    <xf numFmtId="2" fontId="0" fillId="4" borderId="1" xfId="0" applyNumberFormat="1" applyFill="1" applyBorder="1"/>
    <xf numFmtId="44" fontId="0" fillId="0" borderId="4" xfId="0" applyNumberFormat="1" applyFill="1" applyBorder="1"/>
    <xf numFmtId="44" fontId="0" fillId="0" borderId="5" xfId="0" applyNumberFormat="1" applyFill="1" applyBorder="1"/>
    <xf numFmtId="44" fontId="0" fillId="0" borderId="6" xfId="0" applyNumberFormat="1" applyFill="1" applyBorder="1"/>
    <xf numFmtId="0" fontId="0" fillId="0" borderId="0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0" xfId="0" applyFill="1"/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44" fontId="0" fillId="5" borderId="1" xfId="0" applyNumberFormat="1" applyFill="1" applyBorder="1"/>
    <xf numFmtId="169" fontId="0" fillId="5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9DCC3-C3DE-4B6C-AB1F-06FFD98CEDE6}">
  <dimension ref="B2:H38"/>
  <sheetViews>
    <sheetView tabSelected="1" topLeftCell="A30" zoomScale="120" zoomScaleNormal="120" workbookViewId="0">
      <selection activeCell="K4" sqref="K4"/>
    </sheetView>
  </sheetViews>
  <sheetFormatPr defaultColWidth="9.1796875" defaultRowHeight="12.5" x14ac:dyDescent="0.25"/>
  <cols>
    <col min="1" max="1" width="9.1796875" style="1"/>
    <col min="2" max="2" width="16.1796875" style="1" customWidth="1"/>
    <col min="3" max="4" width="11.54296875" style="1" bestFit="1" customWidth="1"/>
    <col min="5" max="5" width="12" style="1" bestFit="1" customWidth="1"/>
    <col min="6" max="6" width="12.54296875" style="1" bestFit="1" customWidth="1"/>
    <col min="7" max="7" width="13.26953125" style="1" bestFit="1" customWidth="1"/>
    <col min="8" max="8" width="12.54296875" style="1" bestFit="1" customWidth="1"/>
    <col min="9" max="16384" width="9.1796875" style="1"/>
  </cols>
  <sheetData>
    <row r="2" spans="2:8" x14ac:dyDescent="0.25">
      <c r="B2" s="4" t="s">
        <v>10</v>
      </c>
      <c r="C2" s="4"/>
      <c r="D2" s="4"/>
      <c r="E2" s="4"/>
      <c r="F2" s="4"/>
      <c r="G2" s="4"/>
      <c r="H2" s="4"/>
    </row>
    <row r="3" spans="2:8" x14ac:dyDescent="0.25">
      <c r="B3" s="4"/>
      <c r="C3" s="4"/>
      <c r="D3" s="4"/>
      <c r="E3" s="4"/>
      <c r="F3" s="4"/>
      <c r="G3" s="4"/>
      <c r="H3" s="4"/>
    </row>
    <row r="4" spans="2:8" x14ac:dyDescent="0.25">
      <c r="B4" s="2"/>
      <c r="H4" s="3"/>
    </row>
    <row r="5" spans="2:8" ht="13" x14ac:dyDescent="0.3">
      <c r="B5" s="5" t="s">
        <v>3</v>
      </c>
      <c r="C5" s="5"/>
      <c r="D5" s="5"/>
      <c r="E5" s="5"/>
      <c r="F5" s="5"/>
      <c r="G5" s="5"/>
      <c r="H5" s="5"/>
    </row>
    <row r="6" spans="2:8" ht="13" x14ac:dyDescent="0.3">
      <c r="B6" s="6"/>
      <c r="C6" s="7" t="s">
        <v>2</v>
      </c>
      <c r="D6" s="7"/>
      <c r="E6" s="7"/>
      <c r="F6" s="7"/>
      <c r="G6" s="7"/>
      <c r="H6" s="6"/>
    </row>
    <row r="7" spans="2:8" ht="13" x14ac:dyDescent="0.3">
      <c r="B7" s="8" t="s">
        <v>0</v>
      </c>
      <c r="C7" s="9">
        <v>20</v>
      </c>
      <c r="D7" s="9">
        <v>24</v>
      </c>
      <c r="E7" s="9">
        <v>30</v>
      </c>
      <c r="F7" s="9">
        <v>36</v>
      </c>
      <c r="G7" s="9">
        <v>40</v>
      </c>
      <c r="H7" s="9" t="s">
        <v>1</v>
      </c>
    </row>
    <row r="8" spans="2:8" x14ac:dyDescent="0.25">
      <c r="B8" s="10">
        <v>5</v>
      </c>
      <c r="C8" s="10">
        <f>B8*C7*4.4285*7/6</f>
        <v>516.6583333333333</v>
      </c>
      <c r="D8" s="10">
        <f>B8*D7*4.4285*7/6</f>
        <v>619.9899999999999</v>
      </c>
      <c r="E8" s="10">
        <f>B8*30*4.4285*7/6</f>
        <v>774.98750000000007</v>
      </c>
      <c r="F8" s="10">
        <f>B8*F7*4.4285*7/6</f>
        <v>929.98499999999979</v>
      </c>
      <c r="G8" s="10">
        <f>B8*40*4.4285*7/6</f>
        <v>1033.3166666666666</v>
      </c>
      <c r="H8" s="10">
        <v>1100</v>
      </c>
    </row>
    <row r="9" spans="2:8" s="15" customFormat="1" x14ac:dyDescent="0.25">
      <c r="B9" s="12"/>
      <c r="C9" s="13"/>
      <c r="D9" s="13"/>
      <c r="E9" s="13"/>
      <c r="F9" s="13"/>
      <c r="G9" s="13"/>
      <c r="H9" s="14"/>
    </row>
    <row r="10" spans="2:8" ht="13" x14ac:dyDescent="0.3">
      <c r="B10" s="5" t="s">
        <v>4</v>
      </c>
      <c r="C10" s="5"/>
      <c r="D10" s="5"/>
      <c r="E10" s="5"/>
      <c r="F10" s="5"/>
      <c r="G10" s="5"/>
      <c r="H10" s="5"/>
    </row>
    <row r="11" spans="2:8" ht="13" x14ac:dyDescent="0.3">
      <c r="B11" s="6"/>
      <c r="C11" s="7" t="s">
        <v>2</v>
      </c>
      <c r="D11" s="7"/>
      <c r="E11" s="7"/>
      <c r="F11" s="7"/>
      <c r="G11" s="7"/>
      <c r="H11" s="6"/>
    </row>
    <row r="12" spans="2:8" ht="13" x14ac:dyDescent="0.3">
      <c r="B12" s="8" t="s">
        <v>0</v>
      </c>
      <c r="C12" s="9">
        <v>20</v>
      </c>
      <c r="D12" s="9">
        <v>24</v>
      </c>
      <c r="E12" s="9">
        <v>30</v>
      </c>
      <c r="F12" s="9">
        <v>36</v>
      </c>
      <c r="G12" s="9">
        <v>40</v>
      </c>
      <c r="H12" s="9" t="s">
        <v>1</v>
      </c>
    </row>
    <row r="13" spans="2:8" x14ac:dyDescent="0.25">
      <c r="B13" s="10">
        <v>5.51</v>
      </c>
      <c r="C13" s="10">
        <f>B13*C12*4.4285*7/6</f>
        <v>569.35748333333322</v>
      </c>
      <c r="D13" s="10">
        <f>B13*D12*4.4285*7/6</f>
        <v>683.22897999999986</v>
      </c>
      <c r="E13" s="10">
        <f>B13*30*4.4285*7/6</f>
        <v>854.03622499999983</v>
      </c>
      <c r="F13" s="10">
        <f>B13*F12*4.4285*7/6</f>
        <v>1024.8434699999998</v>
      </c>
      <c r="G13" s="10">
        <f>B13*40*4.4285*7/6</f>
        <v>1138.7149666666664</v>
      </c>
      <c r="H13" s="10">
        <v>1212</v>
      </c>
    </row>
    <row r="14" spans="2:8" s="15" customFormat="1" x14ac:dyDescent="0.25">
      <c r="B14" s="16"/>
      <c r="H14" s="17"/>
    </row>
    <row r="15" spans="2:8" ht="13" x14ac:dyDescent="0.3">
      <c r="B15" s="5" t="s">
        <v>5</v>
      </c>
      <c r="C15" s="5"/>
      <c r="D15" s="5"/>
      <c r="E15" s="5"/>
      <c r="F15" s="5"/>
      <c r="G15" s="5"/>
      <c r="H15" s="5"/>
    </row>
    <row r="16" spans="2:8" ht="13" x14ac:dyDescent="0.3">
      <c r="B16" s="6"/>
      <c r="C16" s="7" t="s">
        <v>2</v>
      </c>
      <c r="D16" s="7"/>
      <c r="E16" s="7"/>
      <c r="F16" s="7"/>
      <c r="G16" s="7"/>
      <c r="H16" s="6"/>
    </row>
    <row r="17" spans="2:8" ht="13" x14ac:dyDescent="0.3">
      <c r="B17" s="8" t="s">
        <v>0</v>
      </c>
      <c r="C17" s="9">
        <v>20</v>
      </c>
      <c r="D17" s="9">
        <v>24</v>
      </c>
      <c r="E17" s="9">
        <v>30</v>
      </c>
      <c r="F17" s="9">
        <v>36</v>
      </c>
      <c r="G17" s="9">
        <v>40</v>
      </c>
      <c r="H17" s="9" t="s">
        <v>1</v>
      </c>
    </row>
    <row r="18" spans="2:8" x14ac:dyDescent="0.25">
      <c r="B18" s="10">
        <v>5.92</v>
      </c>
      <c r="C18" s="11">
        <f>5.92*20*4.4285*7/6</f>
        <v>611.7234666666667</v>
      </c>
      <c r="D18" s="10">
        <f>5.92*24*4.4285*7/6</f>
        <v>734.06815999999981</v>
      </c>
      <c r="E18" s="10">
        <f>5.92*30*4.4285*7/6</f>
        <v>917.58519999999999</v>
      </c>
      <c r="F18" s="10">
        <f>5.92*36*4.4285*7/6</f>
        <v>1101.1022399999999</v>
      </c>
      <c r="G18" s="10">
        <f>5.92*40*4.4285*7/6</f>
        <v>1223.4469333333334</v>
      </c>
      <c r="H18" s="10">
        <v>1302</v>
      </c>
    </row>
    <row r="19" spans="2:8" s="15" customFormat="1" x14ac:dyDescent="0.25"/>
    <row r="20" spans="2:8" ht="13" x14ac:dyDescent="0.3">
      <c r="B20" s="5" t="s">
        <v>6</v>
      </c>
      <c r="C20" s="5"/>
      <c r="D20" s="5"/>
      <c r="E20" s="5"/>
      <c r="F20" s="5"/>
      <c r="G20" s="5"/>
      <c r="H20" s="5"/>
    </row>
    <row r="21" spans="2:8" ht="13" x14ac:dyDescent="0.3">
      <c r="B21" s="6"/>
      <c r="C21" s="7" t="s">
        <v>2</v>
      </c>
      <c r="D21" s="7"/>
      <c r="E21" s="7"/>
      <c r="F21" s="7"/>
      <c r="G21" s="7"/>
      <c r="H21" s="6"/>
    </row>
    <row r="22" spans="2:8" ht="13" x14ac:dyDescent="0.3">
      <c r="B22" s="8" t="s">
        <v>0</v>
      </c>
      <c r="C22" s="9">
        <v>20</v>
      </c>
      <c r="D22" s="9">
        <v>24</v>
      </c>
      <c r="E22" s="9">
        <v>30</v>
      </c>
      <c r="F22" s="9">
        <v>36</v>
      </c>
      <c r="G22" s="9">
        <v>40</v>
      </c>
      <c r="H22" s="9" t="s">
        <v>1</v>
      </c>
    </row>
    <row r="23" spans="2:8" x14ac:dyDescent="0.25">
      <c r="B23" s="10">
        <v>6</v>
      </c>
      <c r="C23" s="11">
        <f>6*20*4.4285*7/6</f>
        <v>619.9899999999999</v>
      </c>
      <c r="D23" s="10">
        <f>6*24*4.4285*7/6</f>
        <v>743.98799999999994</v>
      </c>
      <c r="E23" s="10">
        <f>6*30*4.4285*7/6</f>
        <v>929.98499999999979</v>
      </c>
      <c r="F23" s="10">
        <f>6*36*4.4285*7/6</f>
        <v>1115.982</v>
      </c>
      <c r="G23" s="10">
        <f>6*40*4.4285*7/6</f>
        <v>1239.9799999999998</v>
      </c>
      <c r="H23" s="10">
        <v>1320</v>
      </c>
    </row>
    <row r="24" spans="2:8" s="15" customFormat="1" x14ac:dyDescent="0.25"/>
    <row r="25" spans="2:8" ht="13" x14ac:dyDescent="0.3">
      <c r="B25" s="5" t="s">
        <v>7</v>
      </c>
      <c r="C25" s="5"/>
      <c r="D25" s="5"/>
      <c r="E25" s="5"/>
      <c r="F25" s="5"/>
      <c r="G25" s="5"/>
      <c r="H25" s="5"/>
    </row>
    <row r="26" spans="2:8" ht="13" x14ac:dyDescent="0.3">
      <c r="B26" s="6"/>
      <c r="C26" s="7" t="s">
        <v>2</v>
      </c>
      <c r="D26" s="7"/>
      <c r="E26" s="7"/>
      <c r="F26" s="7"/>
      <c r="G26" s="7"/>
      <c r="H26" s="6"/>
    </row>
    <row r="27" spans="2:8" ht="13" x14ac:dyDescent="0.3">
      <c r="B27" s="8" t="s">
        <v>0</v>
      </c>
      <c r="C27" s="9">
        <v>20</v>
      </c>
      <c r="D27" s="9">
        <v>24</v>
      </c>
      <c r="E27" s="9">
        <v>30</v>
      </c>
      <c r="F27" s="9">
        <v>36</v>
      </c>
      <c r="G27" s="9">
        <v>40</v>
      </c>
      <c r="H27" s="9" t="s">
        <v>1</v>
      </c>
    </row>
    <row r="28" spans="2:8" x14ac:dyDescent="0.25">
      <c r="B28" s="10">
        <v>6.42</v>
      </c>
      <c r="C28" s="10">
        <f>B28*C27*4.4285*7/6</f>
        <v>663.38929999999993</v>
      </c>
      <c r="D28" s="10">
        <f>B28*D27*4.4285*7/6</f>
        <v>796.06715999999972</v>
      </c>
      <c r="E28" s="10">
        <f>B28*30*4.4285*7/6</f>
        <v>995.08394999999985</v>
      </c>
      <c r="F28" s="10">
        <f>B28*F27*4.4285*7/6</f>
        <v>1194.1007400000001</v>
      </c>
      <c r="G28" s="10">
        <f>B28*40*4.4285*7/6</f>
        <v>1326.7785999999999</v>
      </c>
      <c r="H28" s="10">
        <v>1412</v>
      </c>
    </row>
    <row r="29" spans="2:8" s="15" customFormat="1" x14ac:dyDescent="0.25">
      <c r="B29" s="18"/>
      <c r="C29" s="18"/>
      <c r="D29" s="18"/>
      <c r="E29" s="18"/>
      <c r="F29" s="18"/>
      <c r="G29" s="18"/>
      <c r="H29" s="18"/>
    </row>
    <row r="30" spans="2:8" ht="13" x14ac:dyDescent="0.3">
      <c r="B30" s="5" t="s">
        <v>8</v>
      </c>
      <c r="C30" s="5"/>
      <c r="D30" s="5"/>
      <c r="E30" s="5"/>
      <c r="F30" s="5"/>
      <c r="G30" s="5"/>
      <c r="H30" s="5"/>
    </row>
    <row r="31" spans="2:8" ht="13" x14ac:dyDescent="0.3">
      <c r="B31" s="6"/>
      <c r="C31" s="7" t="s">
        <v>2</v>
      </c>
      <c r="D31" s="7"/>
      <c r="E31" s="7"/>
      <c r="F31" s="7"/>
      <c r="G31" s="7"/>
      <c r="H31" s="6"/>
    </row>
    <row r="32" spans="2:8" ht="13" x14ac:dyDescent="0.3">
      <c r="B32" s="8" t="s">
        <v>0</v>
      </c>
      <c r="C32" s="9">
        <v>20</v>
      </c>
      <c r="D32" s="9">
        <v>24</v>
      </c>
      <c r="E32" s="9">
        <v>30</v>
      </c>
      <c r="F32" s="9">
        <v>36</v>
      </c>
      <c r="G32" s="9">
        <v>40</v>
      </c>
      <c r="H32" s="9" t="s">
        <v>1</v>
      </c>
    </row>
    <row r="33" spans="2:8" x14ac:dyDescent="0.25">
      <c r="B33" s="10">
        <v>6.9</v>
      </c>
      <c r="C33" s="10">
        <f>B33*C32*4.4285*7/6</f>
        <v>712.98849999999993</v>
      </c>
      <c r="D33" s="10">
        <f>B33*D32*4.4285*7/6</f>
        <v>855.58620000000008</v>
      </c>
      <c r="E33" s="10">
        <f>B33*30*4.4285*7/6</f>
        <v>1069.4827499999999</v>
      </c>
      <c r="F33" s="10">
        <f>B33*F32*4.4285*7/6</f>
        <v>1283.3792999999998</v>
      </c>
      <c r="G33" s="10">
        <f>B33*40*4.4285*7/6</f>
        <v>1425.9769999999999</v>
      </c>
      <c r="H33" s="10">
        <v>1518</v>
      </c>
    </row>
    <row r="35" spans="2:8" ht="13" x14ac:dyDescent="0.3">
      <c r="B35" s="19" t="s">
        <v>9</v>
      </c>
      <c r="C35" s="19"/>
      <c r="D35" s="19"/>
      <c r="E35" s="19"/>
      <c r="F35" s="19"/>
      <c r="G35" s="19"/>
      <c r="H35" s="19"/>
    </row>
    <row r="36" spans="2:8" ht="13" x14ac:dyDescent="0.3">
      <c r="B36" s="20"/>
      <c r="C36" s="21" t="s">
        <v>2</v>
      </c>
      <c r="D36" s="21"/>
      <c r="E36" s="21"/>
      <c r="F36" s="21"/>
      <c r="G36" s="21"/>
      <c r="H36" s="20"/>
    </row>
    <row r="37" spans="2:8" ht="13" x14ac:dyDescent="0.3">
      <c r="B37" s="22" t="s">
        <v>0</v>
      </c>
      <c r="C37" s="23">
        <v>20</v>
      </c>
      <c r="D37" s="23">
        <v>24</v>
      </c>
      <c r="E37" s="23">
        <v>30</v>
      </c>
      <c r="F37" s="23">
        <v>36</v>
      </c>
      <c r="G37" s="23">
        <v>40</v>
      </c>
      <c r="H37" s="23" t="s">
        <v>1</v>
      </c>
    </row>
    <row r="38" spans="2:8" x14ac:dyDescent="0.25">
      <c r="B38" s="24">
        <v>7.37</v>
      </c>
      <c r="C38" s="25">
        <f>7.37*20*4.4285*7/6</f>
        <v>761.55438333333325</v>
      </c>
      <c r="D38" s="24">
        <f>7.37*24*4.4285*7/6</f>
        <v>913.86525999999992</v>
      </c>
      <c r="E38" s="24">
        <f>7.37*30*4.4285*7/6</f>
        <v>1142.3315749999999</v>
      </c>
      <c r="F38" s="24">
        <f>7.37*36*4.4285*7/6</f>
        <v>1370.7978899999998</v>
      </c>
      <c r="G38" s="24">
        <f>7.37*40*4.4285*7/6</f>
        <v>1523.1087666666665</v>
      </c>
      <c r="H38" s="24">
        <v>1621</v>
      </c>
    </row>
  </sheetData>
  <mergeCells count="15">
    <mergeCell ref="B2:H3"/>
    <mergeCell ref="B10:H10"/>
    <mergeCell ref="B35:H35"/>
    <mergeCell ref="C36:G36"/>
    <mergeCell ref="B25:H25"/>
    <mergeCell ref="C26:G26"/>
    <mergeCell ref="B30:H30"/>
    <mergeCell ref="C31:G31"/>
    <mergeCell ref="B20:H20"/>
    <mergeCell ref="C21:G21"/>
    <mergeCell ref="B15:H15"/>
    <mergeCell ref="C16:G16"/>
    <mergeCell ref="C11:G11"/>
    <mergeCell ref="B5:H5"/>
    <mergeCell ref="C6:G6"/>
  </mergeCells>
  <phoneticPr fontId="2" type="noConversion"/>
  <pageMargins left="0.78740157499999996" right="0.78740157499999996" top="0.984251969" bottom="0.984251969" header="0.49212598499999999" footer="0.49212598499999999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MTE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ramon.santos</dc:creator>
  <cp:lastModifiedBy>Tais Arruti Lyrio Lisboa</cp:lastModifiedBy>
  <dcterms:created xsi:type="dcterms:W3CDTF">2017-03-16T13:12:36Z</dcterms:created>
  <dcterms:modified xsi:type="dcterms:W3CDTF">2025-12-29T17:50:08Z</dcterms:modified>
</cp:coreProperties>
</file>