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a.braga\Desktop\CONTRATAÇÃO DE SECRETARIADO E TÉCNICO EM ARQUIVO\"/>
    </mc:Choice>
  </mc:AlternateContent>
  <xr:revisionPtr revIDLastSave="0" documentId="8_{AC0CE1C6-3796-44EB-9D3E-049C63A06A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QUADRO RESUMO" sheetId="13" r:id="rId1"/>
    <sheet name="Técnico(a) em Secretariado" sheetId="24" r:id="rId2"/>
    <sheet name="Técnico(a) - Memória de Cálculo" sheetId="35" r:id="rId3"/>
    <sheet name="Secretário(a) Exec." sheetId="25" r:id="rId4"/>
    <sheet name="SE - Memória de Cálculo" sheetId="33" r:id="rId5"/>
    <sheet name="SE Bilíngue" sheetId="28" r:id="rId6"/>
    <sheet name="SE Bilíngue Memória de Cálculo" sheetId="37" r:id="rId7"/>
    <sheet name="Encarregado(a) Geral" sheetId="26" r:id="rId8"/>
    <sheet name="Encarregado- Memória de Cálculo" sheetId="39" r:id="rId9"/>
    <sheet name="Técnico em Arquivo" sheetId="44" r:id="rId10"/>
    <sheet name="Téc. Arq. - Memória de Cálculo" sheetId="45" r:id="rId11"/>
    <sheet name="Técnico. Arquivo- Uniformes EPI" sheetId="46" r:id="rId12"/>
    <sheet name="Relógio de ponto" sheetId="41" r:id="rId13"/>
  </sheets>
  <definedNames>
    <definedName name="_xlnm.Print_Area" localSheetId="0">'QUADRO RESUMO'!$A$1:$H$10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25" l="1"/>
  <c r="B11" i="33"/>
  <c r="B11" i="37"/>
  <c r="B11" i="39"/>
  <c r="E48" i="44"/>
  <c r="D25" i="24"/>
  <c r="D121" i="24"/>
  <c r="B11" i="35"/>
  <c r="E11" i="35" s="1"/>
  <c r="E7" i="35"/>
  <c r="E13" i="24"/>
  <c r="H13" i="46"/>
  <c r="H12" i="46"/>
  <c r="H11" i="46"/>
  <c r="H5" i="46"/>
  <c r="K11" i="46"/>
  <c r="K13" i="46"/>
  <c r="K12" i="46"/>
  <c r="I11" i="46"/>
  <c r="L11" i="46" s="1"/>
  <c r="I5" i="46"/>
  <c r="K5" i="46"/>
  <c r="L5" i="46"/>
  <c r="L6" i="46" s="1"/>
  <c r="L7" i="46" s="1"/>
  <c r="E109" i="44" s="1"/>
  <c r="D25" i="45"/>
  <c r="C29" i="45" s="1"/>
  <c r="D21" i="45"/>
  <c r="C21" i="45"/>
  <c r="E7" i="45"/>
  <c r="B15" i="45" s="1"/>
  <c r="D121" i="44"/>
  <c r="D125" i="44" s="1"/>
  <c r="E97" i="44"/>
  <c r="D89" i="44"/>
  <c r="D42" i="44"/>
  <c r="D25" i="44"/>
  <c r="E13" i="44"/>
  <c r="E12" i="41"/>
  <c r="E13" i="41" s="1"/>
  <c r="D21" i="39"/>
  <c r="E11" i="39"/>
  <c r="E7" i="39"/>
  <c r="D121" i="26"/>
  <c r="E13" i="26"/>
  <c r="E7" i="37"/>
  <c r="D21" i="33"/>
  <c r="E11" i="33"/>
  <c r="E7" i="33"/>
  <c r="D89" i="28"/>
  <c r="E13" i="28"/>
  <c r="E49" i="25"/>
  <c r="E13" i="25"/>
  <c r="E131" i="24" l="1"/>
  <c r="E87" i="24"/>
  <c r="E86" i="24"/>
  <c r="E85" i="24"/>
  <c r="E84" i="24"/>
  <c r="E83" i="24"/>
  <c r="E89" i="24" s="1"/>
  <c r="E102" i="24" s="1"/>
  <c r="E104" i="24" s="1"/>
  <c r="E134" i="24" s="1"/>
  <c r="E74" i="24"/>
  <c r="E72" i="24"/>
  <c r="E71" i="24"/>
  <c r="E70" i="24"/>
  <c r="E69" i="24"/>
  <c r="E24" i="24"/>
  <c r="E23" i="24"/>
  <c r="E25" i="24" s="1"/>
  <c r="E60" i="24" s="1"/>
  <c r="E85" i="28"/>
  <c r="E87" i="28"/>
  <c r="E83" i="28"/>
  <c r="E72" i="28"/>
  <c r="E24" i="28"/>
  <c r="E131" i="26"/>
  <c r="E87" i="26"/>
  <c r="E86" i="26"/>
  <c r="E85" i="26"/>
  <c r="E84" i="26"/>
  <c r="E83" i="26"/>
  <c r="E89" i="26" s="1"/>
  <c r="E102" i="26" s="1"/>
  <c r="E104" i="26" s="1"/>
  <c r="E134" i="26" s="1"/>
  <c r="E74" i="26"/>
  <c r="E72" i="26"/>
  <c r="E71" i="26"/>
  <c r="E70" i="26"/>
  <c r="E69" i="26"/>
  <c r="E24" i="26"/>
  <c r="E23" i="26"/>
  <c r="E25" i="26" s="1"/>
  <c r="E60" i="26" s="1"/>
  <c r="C35" i="45"/>
  <c r="E49" i="44"/>
  <c r="E53" i="44" s="1"/>
  <c r="E62" i="44" s="1"/>
  <c r="D26" i="44"/>
  <c r="E84" i="44"/>
  <c r="B11" i="45"/>
  <c r="E11" i="45" s="1"/>
  <c r="C15" i="45" s="1"/>
  <c r="E111" i="44"/>
  <c r="E111" i="24"/>
  <c r="I12" i="46"/>
  <c r="L12" i="46" s="1"/>
  <c r="I13" i="46"/>
  <c r="L13" i="46" s="1"/>
  <c r="D15" i="45"/>
  <c r="B35" i="45" s="1"/>
  <c r="G35" i="45" s="1"/>
  <c r="E26" i="44"/>
  <c r="E131" i="44"/>
  <c r="B25" i="45"/>
  <c r="B29" i="45"/>
  <c r="D29" i="45" s="1"/>
  <c r="E86" i="44"/>
  <c r="E87" i="44"/>
  <c r="D14" i="44"/>
  <c r="E14" i="44" s="1"/>
  <c r="E61" i="44" s="1"/>
  <c r="E24" i="44"/>
  <c r="E72" i="44"/>
  <c r="E85" i="44"/>
  <c r="E74" i="44"/>
  <c r="E69" i="44"/>
  <c r="E70" i="44"/>
  <c r="E83" i="44"/>
  <c r="E23" i="44"/>
  <c r="E71" i="44"/>
  <c r="E71" i="28"/>
  <c r="E86" i="28"/>
  <c r="E14" i="28"/>
  <c r="E74" i="28"/>
  <c r="E131" i="28"/>
  <c r="E23" i="28"/>
  <c r="E25" i="28" s="1"/>
  <c r="E60" i="28" s="1"/>
  <c r="E84" i="28"/>
  <c r="E89" i="28" s="1"/>
  <c r="E102" i="28" s="1"/>
  <c r="E104" i="28" s="1"/>
  <c r="E134" i="28" s="1"/>
  <c r="E69" i="28"/>
  <c r="E70" i="28"/>
  <c r="E111" i="26"/>
  <c r="E113" i="26" s="1"/>
  <c r="E111" i="28"/>
  <c r="E111" i="25"/>
  <c r="E131" i="25"/>
  <c r="E87" i="25"/>
  <c r="E86" i="25"/>
  <c r="E85" i="25"/>
  <c r="E84" i="25"/>
  <c r="E83" i="25"/>
  <c r="E74" i="25"/>
  <c r="E72" i="25"/>
  <c r="E71" i="25"/>
  <c r="E70" i="25"/>
  <c r="E69" i="25"/>
  <c r="E24" i="25"/>
  <c r="E23" i="25"/>
  <c r="E25" i="25" s="1"/>
  <c r="E60" i="25" s="1"/>
  <c r="C15" i="39"/>
  <c r="C21" i="39"/>
  <c r="D25" i="39" s="1"/>
  <c r="C29" i="39" s="1"/>
  <c r="B15" i="39"/>
  <c r="D15" i="39" s="1"/>
  <c r="E48" i="26" s="1"/>
  <c r="L14" i="46" l="1"/>
  <c r="L15" i="46" s="1"/>
  <c r="E110" i="44" s="1"/>
  <c r="E113" i="44" s="1"/>
  <c r="E135" i="44" s="1"/>
  <c r="E25" i="44"/>
  <c r="E60" i="44" s="1"/>
  <c r="E63" i="44" s="1"/>
  <c r="E132" i="44" s="1"/>
  <c r="E89" i="44"/>
  <c r="E102" i="44" s="1"/>
  <c r="E104" i="44" s="1"/>
  <c r="D75" i="44"/>
  <c r="E73" i="44"/>
  <c r="E75" i="44" s="1"/>
  <c r="E133" i="44" s="1"/>
  <c r="E135" i="26"/>
  <c r="E134" i="44" l="1"/>
  <c r="E136" i="44" s="1"/>
  <c r="E119" i="44"/>
  <c r="E120" i="44" s="1"/>
  <c r="E121" i="44" s="1"/>
  <c r="B25" i="39"/>
  <c r="B29" i="39"/>
  <c r="D29" i="39" s="1"/>
  <c r="E49" i="26" s="1"/>
  <c r="C35" i="39"/>
  <c r="B35" i="39"/>
  <c r="G35" i="39" s="1"/>
  <c r="E125" i="44" l="1"/>
  <c r="E137" i="44" s="1"/>
  <c r="C21" i="37"/>
  <c r="D25" i="37" s="1"/>
  <c r="C29" i="37" s="1"/>
  <c r="E11" i="37"/>
  <c r="C15" i="37" s="1"/>
  <c r="B15" i="37"/>
  <c r="D15" i="37" s="1"/>
  <c r="E138" i="44" l="1"/>
  <c r="F9" i="13" s="1"/>
  <c r="G9" i="13" s="1"/>
  <c r="H9" i="13" s="1"/>
  <c r="E113" i="28"/>
  <c r="D21" i="37"/>
  <c r="E135" i="28" l="1"/>
  <c r="B25" i="37"/>
  <c r="C35" i="37"/>
  <c r="B29" i="37"/>
  <c r="D29" i="37" s="1"/>
  <c r="E49" i="28" s="1"/>
  <c r="B35" i="37"/>
  <c r="G35" i="37" s="1"/>
  <c r="C21" i="35"/>
  <c r="D25" i="35" s="1"/>
  <c r="C29" i="35" s="1"/>
  <c r="C15" i="35"/>
  <c r="B15" i="35"/>
  <c r="D15" i="35" l="1"/>
  <c r="D21" i="35"/>
  <c r="E49" i="24" l="1"/>
  <c r="C35" i="35"/>
  <c r="B25" i="35"/>
  <c r="B29" i="35"/>
  <c r="D29" i="35" s="1"/>
  <c r="B35" i="35"/>
  <c r="G35" i="35" s="1"/>
  <c r="E48" i="24"/>
  <c r="C21" i="33" l="1"/>
  <c r="D25" i="33" s="1"/>
  <c r="C29" i="33" s="1"/>
  <c r="C15" i="33"/>
  <c r="B15" i="33"/>
  <c r="D15" i="33" l="1"/>
  <c r="C34" i="33"/>
  <c r="B25" i="33"/>
  <c r="B29" i="33"/>
  <c r="D29" i="33" s="1"/>
  <c r="B34" i="33"/>
  <c r="E48" i="25"/>
  <c r="E53" i="25" s="1"/>
  <c r="E62" i="25" s="1"/>
  <c r="G34" i="33" l="1"/>
  <c r="D125" i="24" l="1"/>
  <c r="E113" i="24"/>
  <c r="E135" i="24" s="1"/>
  <c r="E97" i="24"/>
  <c r="D89" i="24"/>
  <c r="E53" i="24"/>
  <c r="E62" i="24" s="1"/>
  <c r="D42" i="24"/>
  <c r="D26" i="24" s="1"/>
  <c r="E26" i="24"/>
  <c r="E73" i="24" l="1"/>
  <c r="D14" i="24"/>
  <c r="E14" i="24" s="1"/>
  <c r="E61" i="24" s="1"/>
  <c r="E63" i="24" s="1"/>
  <c r="E132" i="24" s="1"/>
  <c r="D75" i="24"/>
  <c r="E75" i="24" l="1"/>
  <c r="E133" i="24" l="1"/>
  <c r="E136" i="24" s="1"/>
  <c r="E119" i="24"/>
  <c r="E120" i="24" s="1"/>
  <c r="E121" i="24" s="1"/>
  <c r="E125" i="24"/>
  <c r="D125" i="25"/>
  <c r="E113" i="25"/>
  <c r="E97" i="25"/>
  <c r="D89" i="25"/>
  <c r="D42" i="25"/>
  <c r="D25" i="25"/>
  <c r="D26" i="25" s="1"/>
  <c r="E26" i="25" s="1"/>
  <c r="E137" i="24" l="1"/>
  <c r="E138" i="24" s="1"/>
  <c r="F5" i="13" s="1"/>
  <c r="G5" i="13" s="1"/>
  <c r="H5" i="13" s="1"/>
  <c r="E73" i="25"/>
  <c r="D14" i="25"/>
  <c r="E14" i="25" s="1"/>
  <c r="E61" i="25" s="1"/>
  <c r="E63" i="25" s="1"/>
  <c r="E132" i="25" s="1"/>
  <c r="E135" i="25"/>
  <c r="D75" i="25"/>
  <c r="E89" i="25" l="1"/>
  <c r="E102" i="25" s="1"/>
  <c r="E104" i="25" s="1"/>
  <c r="E75" i="25"/>
  <c r="E133" i="25" s="1"/>
  <c r="E134" i="25" l="1"/>
  <c r="E136" i="25" s="1"/>
  <c r="E119" i="25"/>
  <c r="E120" i="25" s="1"/>
  <c r="E121" i="25" s="1"/>
  <c r="D121" i="28"/>
  <c r="D125" i="28" s="1"/>
  <c r="E97" i="28"/>
  <c r="E53" i="28"/>
  <c r="E62" i="28" s="1"/>
  <c r="D42" i="28"/>
  <c r="D25" i="28"/>
  <c r="D125" i="26"/>
  <c r="E97" i="26"/>
  <c r="D89" i="26"/>
  <c r="E53" i="26"/>
  <c r="E62" i="26" s="1"/>
  <c r="D42" i="26"/>
  <c r="D25" i="26"/>
  <c r="D26" i="28" l="1"/>
  <c r="E26" i="28" s="1"/>
  <c r="E61" i="28" s="1"/>
  <c r="E63" i="28"/>
  <c r="E132" i="28" s="1"/>
  <c r="D75" i="26"/>
  <c r="E73" i="26"/>
  <c r="E125" i="25"/>
  <c r="E137" i="25" s="1"/>
  <c r="E138" i="25" s="1"/>
  <c r="F6" i="13" s="1"/>
  <c r="G6" i="13" s="1"/>
  <c r="H6" i="13" s="1"/>
  <c r="D14" i="26"/>
  <c r="E14" i="26" s="1"/>
  <c r="D26" i="26"/>
  <c r="E26" i="26" s="1"/>
  <c r="D75" i="28" l="1"/>
  <c r="E73" i="28"/>
  <c r="E61" i="26"/>
  <c r="E63" i="26" s="1"/>
  <c r="E132" i="26" s="1"/>
  <c r="E75" i="26"/>
  <c r="E75" i="28"/>
  <c r="E133" i="26" l="1"/>
  <c r="E136" i="26" s="1"/>
  <c r="E119" i="26"/>
  <c r="E120" i="26" s="1"/>
  <c r="E121" i="26" s="1"/>
  <c r="E125" i="26" s="1"/>
  <c r="E137" i="26" s="1"/>
  <c r="E133" i="28"/>
  <c r="E136" i="28" s="1"/>
  <c r="E119" i="28"/>
  <c r="E120" i="28" s="1"/>
  <c r="E121" i="28" s="1"/>
  <c r="E138" i="26" l="1"/>
  <c r="F8" i="13" s="1"/>
  <c r="G8" i="13" s="1"/>
  <c r="H8" i="13" s="1"/>
  <c r="E125" i="28"/>
  <c r="E137" i="28" s="1"/>
  <c r="E138" i="28" l="1"/>
  <c r="F7" i="13" s="1"/>
  <c r="G7" i="13" s="1"/>
  <c r="H7" i="13" s="1"/>
  <c r="H10" i="13" l="1"/>
  <c r="G10" i="13"/>
</calcChain>
</file>

<file path=xl/sharedStrings.xml><?xml version="1.0" encoding="utf-8"?>
<sst xmlns="http://schemas.openxmlformats.org/spreadsheetml/2006/main" count="1338" uniqueCount="206">
  <si>
    <t xml:space="preserve">  MINISTÉRIO DO TRABALHO E EMPREGO
Secretaria Executiva
Diretoria de Administração, Finanças e Contabilidade 
Coordenação-Geral de Recursos Logísticos
Coordenação de Administração Predial e Serviços Gerais 
</t>
  </si>
  <si>
    <t>RESUMO VALOR ESTIMADO</t>
  </si>
  <si>
    <t>GRUPO</t>
  </si>
  <si>
    <t>ITEM</t>
  </si>
  <si>
    <t>DESCRIÇÃO/ESPECIFICAÇÃO</t>
  </si>
  <si>
    <t>UNIDADE DE MEDIDA</t>
  </si>
  <si>
    <t xml:space="preserve">QUANTIDADE </t>
  </si>
  <si>
    <t>VALOR UNITÁRIO</t>
  </si>
  <si>
    <t>VALOR MENSAL</t>
  </si>
  <si>
    <t>VALOR TOTAL
(24 MESES)</t>
  </si>
  <si>
    <t>Técnico em Secretariado</t>
  </si>
  <si>
    <t xml:space="preserve">Posto </t>
  </si>
  <si>
    <t>Secretariado Executivo</t>
  </si>
  <si>
    <t>Secretariado Executivo Bilíngue</t>
  </si>
  <si>
    <t>Encarregado(a) Geral</t>
  </si>
  <si>
    <t>Técnico(a) em Arquivo</t>
  </si>
  <si>
    <t>VALOR TOTAL ESTIMADO DOS POSTOS</t>
  </si>
  <si>
    <t>MODELO DE PLANILHA DE CUSTOS E FORMAÇÃO DE PREÇOS</t>
  </si>
  <si>
    <t>Módulo 1 - Composição da Remuneração (Redação dada pela Instrução Normativa nº 7, de 2018)</t>
  </si>
  <si>
    <t>Técnico (a) em Secretariado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</si>
  <si>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</si>
  <si>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</si>
  <si>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</si>
  <si>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</si>
  <si>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</si>
  <si>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</si>
  <si>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</si>
  <si>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</si>
  <si>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</si>
  <si>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</si>
  <si>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</si>
  <si>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</si>
  <si>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</si>
  <si>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</si>
  <si>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</si>
  <si>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G</t>
  </si>
  <si>
    <t>Incidência dos Encargos do Submódulo 2.2 sobre a remuneração</t>
  </si>
  <si>
    <r>
      <rPr>
        <b/>
        <sz val="12"/>
        <color rgb="FF000000"/>
        <rFont val="Times New Roman"/>
      </rPr>
      <t>Nota:</t>
    </r>
    <r>
      <rPr>
        <sz val="12"/>
        <color rgb="FF000000"/>
        <rFont val="Times New Roman"/>
      </rPr>
      <t xml:space="preserve"> O Módulo 1 refere-se ao valor mensal devido ao empregado pela prestação do serviço no período de 24 meses.</t>
    </r>
  </si>
  <si>
    <r>
      <t>Nota Equipe de Planejamento:</t>
    </r>
    <r>
      <rPr>
        <sz val="12"/>
        <color theme="1"/>
        <rFont val="Times New Roman"/>
        <family val="1"/>
      </rPr>
      <t xml:space="preserve"> Foi criada a alínea "G" na qual aplicamos o total dos percentuais do Submódulo 2.2 sobre o Módulo 1. Em virtude da incidência contida na alínea "G" esses percentuais foram excluídos do Submódulo 2.2.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</si>
  <si>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</si>
  <si>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</si>
  <si>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</si>
  <si>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</si>
  <si>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</t>
  </si>
  <si>
    <t>13º (décimo terceiro) Salário</t>
  </si>
  <si>
    <t>Férias e Adicional de Férias</t>
  </si>
  <si>
    <t>Incidência dos Encargos do Submódulo 2.2 sobre o 13º salário, férias e adicional</t>
  </si>
  <si>
    <r>
      <t>Nota 1:</t>
    </r>
    <r>
      <rPr>
        <sz val="12"/>
        <color rgb="FF000000"/>
        <rFont val="Times New Roman"/>
        <family val="1"/>
      </rPr>
      <t xml:space="preserve"> Como a planilha de custos e formação de preços é calculada</t>
    </r>
    <r>
      <rPr>
        <u/>
        <sz val="12"/>
        <color rgb="FF000000"/>
        <rFont val="Times New Roman"/>
        <family val="1"/>
      </rPr>
      <t xml:space="preserve"> mensalmente</t>
    </r>
    <r>
      <rPr>
        <sz val="12"/>
        <color rgb="FF000000"/>
        <rFont val="Times New Roman"/>
        <family val="1"/>
      </rPr>
      <t>, provisiona-se proporcionalmente 1/12 (um doze avos) dos valores referentes a gratificação natalina, férias e adicional de férias. (Redação dada pela Instrução Normativa nº 7, de 2018)</t>
    </r>
  </si>
  <si>
    <r>
      <t>Nota 2:</t>
    </r>
    <r>
      <rPr>
        <sz val="12"/>
        <color theme="1"/>
        <rFont val="Times New Roman"/>
        <family val="1"/>
      </rPr>
      <t xml:space="preserve"> O adicional de férias contido no Submódulo 2.1 corresponde a 1/3 (um terço) da remuneração que por sua vez é divido por 12 (doze) conforme Nota 1 acima.</t>
    </r>
  </si>
  <si>
    <r>
      <t>Nota Equipe de Planejamento</t>
    </r>
    <r>
      <rPr>
        <sz val="12"/>
        <color theme="1"/>
        <rFont val="Times New Roman"/>
        <family val="1"/>
      </rPr>
      <t>: Os percentuais utilizados foram retirados da tabela do Anexo XII da IN nº 05/2017. Em virtude da incidência contido na alínea "C" esses percentuais foram excluídos do Submódulo 2.2.</t>
    </r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</si>
  <si>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</si>
  <si>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</si>
  <si>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</si>
  <si>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</si>
  <si>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</si>
  <si>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Utilizamos esse módulo apenas para destaque dos percentuais. Os valores referentes aos encargos estão calculados em cada um dos módulos e submódulos afetados. Não há incidência do Submódulo 2.2 sobre o Módulo 6.</t>
  </si>
  <si>
    <t>Salário Educação</t>
  </si>
  <si>
    <t>SAT</t>
  </si>
  <si>
    <t>SESC ou SESI</t>
  </si>
  <si>
    <t>SENAI - SENAC</t>
  </si>
  <si>
    <t>SEBRAE</t>
  </si>
  <si>
    <t>INCRA</t>
  </si>
  <si>
    <t>H</t>
  </si>
  <si>
    <t>FGTS</t>
  </si>
  <si>
    <t xml:space="preserve">Total </t>
  </si>
  <si>
    <r>
      <rPr>
        <b/>
        <sz val="12"/>
        <color theme="1"/>
        <rFont val="Times New Roman"/>
        <family val="1"/>
      </rPr>
      <t xml:space="preserve">Nota 1: </t>
    </r>
    <r>
      <rPr>
        <sz val="12"/>
        <color theme="1"/>
        <rFont val="Times New Roman"/>
        <family val="1"/>
      </rPr>
      <t xml:space="preserve">Os percentuais dos encargos previdenciários, do FGTS e demais contribuições são aqueles estabelecidos pela legislação vigente.
</t>
    </r>
    <r>
      <rPr>
        <b/>
        <sz val="12"/>
        <color theme="1"/>
        <rFont val="Times New Roman"/>
        <family val="1"/>
      </rPr>
      <t>Nota 2</t>
    </r>
    <r>
      <rPr>
        <sz val="12"/>
        <color theme="1"/>
        <rFont val="Times New Roman"/>
        <family val="1"/>
      </rPr>
      <t xml:space="preserve">: O SAT a depender do grau de risco do serviço irá variar entre 1%, para risco leve, de 2%, para risco médio, e de 3% de risco grave.
</t>
    </r>
    <r>
      <rPr>
        <b/>
        <sz val="12"/>
        <color theme="1"/>
        <rFont val="Times New Roman"/>
        <family val="1"/>
      </rPr>
      <t>Nota 3:</t>
    </r>
    <r>
      <rPr>
        <sz val="12"/>
        <color theme="1"/>
        <rFont val="Times New Roman"/>
        <family val="1"/>
      </rPr>
      <t xml:space="preserve"> Esses percentuais incidem sobre o Módulo 1, o Submódulo 2.1. (Redação dada pela Instrução Normativa nº 7, de 2018)</t>
    </r>
  </si>
  <si>
    <t>Submódulo 2.3 - Benefícios Mensais e Diários.</t>
  </si>
  <si>
    <t>2.3</t>
  </si>
  <si>
    <t>Benefícios Mensais e Diários</t>
  </si>
  <si>
    <t>Auxílio Transporte</t>
  </si>
  <si>
    <t>Auxílio Alimentação</t>
  </si>
  <si>
    <t>Auxílio Saúde</t>
  </si>
  <si>
    <t>Assistência Funeral</t>
  </si>
  <si>
    <t>Assistência Odontológica</t>
  </si>
  <si>
    <r>
      <rPr>
        <b/>
        <sz val="12"/>
        <color theme="1"/>
        <rFont val="Times New Roman"/>
        <family val="1"/>
      </rPr>
      <t>Nota 1:</t>
    </r>
    <r>
      <rPr>
        <sz val="12"/>
        <color theme="1"/>
        <rFont val="Times New Roman"/>
        <family val="1"/>
      </rPr>
      <t xml:space="preserve"> O valor informado deverá ser o custo real do benefício (descontado o valor eventualmente pago pelo empregado).
</t>
    </r>
    <r>
      <rPr>
        <b/>
        <sz val="12"/>
        <color theme="1"/>
        <rFont val="Times New Roman"/>
        <family val="1"/>
      </rPr>
      <t xml:space="preserve">Nota 2: </t>
    </r>
    <r>
      <rPr>
        <sz val="12"/>
        <color theme="1"/>
        <rFont val="Times New Roman"/>
        <family val="1"/>
      </rPr>
      <t>Observar a previsão dos benefícios contidos em Acordos, Convenções e Dissídios Coletivos de Trabalho e atentar-se ao disposto no art. 6º desta Instrução Normativa.</t>
    </r>
  </si>
  <si>
    <r>
      <rPr>
        <b/>
        <sz val="12"/>
        <color rgb="FF000000"/>
        <rFont val="Times New Roman"/>
      </rPr>
      <t>Nota Equipe de Planejamento</t>
    </r>
    <r>
      <rPr>
        <sz val="12"/>
        <color rgb="FF000000"/>
        <rFont val="Times New Roman"/>
      </rPr>
      <t>: Consideramos para o cálculo de auxílio transporte e alimentação 22 dias por mês, tendo em vista a média de dias úteis do ano e o histórico de contratações anteriores. Foram respeitados todos os benefícios previstos na Convenção Coletiva de Trabalho2024.</t>
    </r>
  </si>
  <si>
    <t>Quadro-Resumo do Módulo 2 - Encargos e Benefícios anuais, mensais e diários</t>
  </si>
  <si>
    <t>Encargos e Benefícios Anuais, Mensais e Diários</t>
  </si>
  <si>
    <t>GPS, FGTS e outras contribuições (Incidência sobre Módulo 1 e Submódulo 2.1)</t>
  </si>
  <si>
    <r>
      <rPr>
        <b/>
        <sz val="12"/>
        <color theme="1"/>
        <rFont val="Times New Roman"/>
        <family val="1"/>
      </rPr>
      <t>Nota Equipe de Planejamento</t>
    </r>
    <r>
      <rPr>
        <sz val="12"/>
        <color theme="1"/>
        <rFont val="Times New Roman"/>
        <family val="1"/>
      </rPr>
      <t>: Consolidamos aqui os valores do Submódulo 2.2 apurados sobre o Módulo 1 e Submódulo 2.1. Os valores das incidências do Submódulo 2.2 sobre os demais módulos ou submódulos foram calculados abaixo de cada um deles e foram consolidados respectivamente junto a seus totais.</t>
    </r>
  </si>
  <si>
    <t>Módulo 3 - Provisão para Rescisão (Redação dada pela Instrução Normativa nº 7, de 2018)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</si>
  <si>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</si>
  <si>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</si>
  <si>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</si>
  <si>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</si>
  <si>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</si>
  <si>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</si>
  <si>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</si>
  <si>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r>
      <rPr>
        <b/>
        <sz val="12"/>
        <color theme="1"/>
        <rFont val="Times New Roman"/>
        <family val="1"/>
      </rPr>
      <t>Nota Equipe de Planejamento</t>
    </r>
    <r>
      <rPr>
        <sz val="12"/>
        <color theme="1"/>
        <rFont val="Times New Roman"/>
        <family val="1"/>
      </rPr>
      <t>: Para esse Módulo foram utilizados os percentuais estabelecidos na Convenção Coletiva de Trabalho 2024</t>
    </r>
  </si>
  <si>
    <t>Módulo 4 - Custo de Reposição do Profissional Ausente</t>
  </si>
  <si>
    <t>Submódulo 4.1 - Substituto nas Ausências Legais  (Redação dada pela Instrução Normativa nº 7, de 2018)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</si>
  <si>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</si>
  <si>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</si>
  <si>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</si>
  <si>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</si>
  <si>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</si>
  <si>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</si>
  <si>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</si>
  <si>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</si>
  <si>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r>
      <rPr>
        <b/>
        <sz val="12"/>
        <color theme="1"/>
        <rFont val="Times New Roman"/>
        <family val="1"/>
      </rPr>
      <t>Nota 1</t>
    </r>
    <r>
      <rPr>
        <sz val="12"/>
        <color theme="1"/>
        <rFont val="Times New Roman"/>
        <family val="1"/>
      </rPr>
      <t>: Os itens que contemplam o módulo 4 se referem ao custo dos dias trabalhados pelo repositor/substituto, quando o empregado alocado na prestação de serviço estiver ausente, conforme as previsões estabelecidas na legislação.</t>
    </r>
  </si>
  <si>
    <r>
      <rPr>
        <b/>
        <sz val="12"/>
        <color rgb="FF000000"/>
        <rFont val="Times New Roman"/>
      </rPr>
      <t>Nota Equipe de Planejamento:</t>
    </r>
    <r>
      <rPr>
        <sz val="12"/>
        <color rgb="FF000000"/>
        <rFont val="Times New Roman"/>
      </rPr>
      <t xml:space="preserve"> Para esse Módulo foram utilizados os percentuais estabelecidos na Convenção Coletiva de Trabalho 2024</t>
    </r>
  </si>
  <si>
    <t>Submódulo 4.2 - Substituto na Intrajornada (Redação dada pela IN nº 7/2018)</t>
  </si>
  <si>
    <t>4.2</t>
  </si>
  <si>
    <t>Intrajornada</t>
  </si>
  <si>
    <t>Substituto na cobertura de Intervalo para repouso ou alimentação</t>
  </si>
  <si>
    <t>Quadro-Resumo do Módulo 4 - Custo de Reposição do Profissional Ausente (Redação dada pela IN nº 7/2018)</t>
  </si>
  <si>
    <t>Custo de Reposição do Profissional Ausente</t>
  </si>
  <si>
    <t>Substituto na Intrajornada</t>
  </si>
  <si>
    <t>Módulo 5 - Insumos Diversos</t>
  </si>
  <si>
    <t>Insumos Diversos</t>
  </si>
  <si>
    <t>Uniformes</t>
  </si>
  <si>
    <t>Materiais</t>
  </si>
  <si>
    <t>Equipamentos (Relógio de Ponto)</t>
  </si>
  <si>
    <r>
      <rPr>
        <b/>
        <sz val="12"/>
        <color theme="1"/>
        <rFont val="Times New Roman"/>
        <family val="1"/>
      </rPr>
      <t>Nota1:</t>
    </r>
    <r>
      <rPr>
        <sz val="12"/>
        <color theme="1"/>
        <rFont val="Times New Roman"/>
        <family val="1"/>
      </rPr>
      <t xml:space="preserve"> Valores mensais por empregado.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</si>
  <si>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</si>
  <si>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</si>
  <si>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</si>
  <si>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</si>
  <si>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</si>
  <si>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</si>
  <si>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Estaduais (CONFINS)</t>
  </si>
  <si>
    <t>C.3. Tributos Municipais (ISS)</t>
  </si>
  <si>
    <r>
      <rPr>
        <b/>
        <sz val="12"/>
        <color theme="1"/>
        <rFont val="Times New Roman"/>
        <family val="1"/>
      </rPr>
      <t>Nota 1:</t>
    </r>
    <r>
      <rPr>
        <sz val="12"/>
        <color theme="1"/>
        <rFont val="Times New Roman"/>
        <family val="1"/>
      </rPr>
      <t xml:space="preserve"> Custos Indiretos, Tributos e Lucro por empregado.                                     
</t>
    </r>
    <r>
      <rPr>
        <b/>
        <sz val="12"/>
        <color theme="1"/>
        <rFont val="Times New Roman"/>
        <family val="1"/>
      </rPr>
      <t>Nota 2:</t>
    </r>
    <r>
      <rPr>
        <sz val="12"/>
        <color theme="1"/>
        <rFont val="Times New Roman"/>
        <family val="1"/>
      </rPr>
      <t xml:space="preserve"> O valor referente a tributos é obtido aplicando-se o percentual sobre o valor do faturamento. </t>
    </r>
  </si>
  <si>
    <t>2. QUADRO-RESUMO DO CUSTO POR EMPREGADO</t>
  </si>
  <si>
    <t>Mão de obra vinculada à execução contratual (valor por empregado)</t>
  </si>
  <si>
    <t>Módulo 1 - Composição da Remuneração</t>
  </si>
  <si>
    <t>Módulo 3 - Provisão para Rescisão</t>
  </si>
  <si>
    <t>Subtotal (A + B +C+ D+E)</t>
  </si>
  <si>
    <t>Módulo 6 – Custos Indiretos, Tributos e Lucro</t>
  </si>
  <si>
    <t>VALOR TOTAL POR EMPREGADO</t>
  </si>
  <si>
    <t>MEMÓRIA DE CÁLCULO DO SUBMÓDULO 2.3 - BENEFÍCIOS MENSAIS E DIÁRIOS</t>
  </si>
  <si>
    <r>
      <rPr>
        <b/>
        <sz val="12"/>
        <color rgb="FFFF0000"/>
        <rFont val="Times New Roman"/>
      </rPr>
      <t>AUXÍLIO TRANSPORTE</t>
    </r>
    <r>
      <rPr>
        <b/>
        <sz val="12"/>
        <color rgb="FF000000"/>
        <rFont val="Times New Roman"/>
      </rPr>
      <t xml:space="preserve"> -  CCT /2024</t>
    </r>
  </si>
  <si>
    <t>CUSTO DA PASSAGEM</t>
  </si>
  <si>
    <t>Categoria</t>
  </si>
  <si>
    <t>Vr. Unitário</t>
  </si>
  <si>
    <t xml:space="preserve">Vales por dia </t>
  </si>
  <si>
    <t>Dias efetivamente trabalhados</t>
  </si>
  <si>
    <t>Custo total</t>
  </si>
  <si>
    <t>DESCONTO DO VALE TRANSPORTE</t>
  </si>
  <si>
    <t>Base de cálculo</t>
  </si>
  <si>
    <t>Proporcionalidade</t>
  </si>
  <si>
    <t>Desconto</t>
  </si>
  <si>
    <t>CUSTO EFETIVO DO VALE TRANSPORTE</t>
  </si>
  <si>
    <t>Valor do desconto</t>
  </si>
  <si>
    <t>Custo efetivo</t>
  </si>
  <si>
    <r>
      <rPr>
        <b/>
        <sz val="12"/>
        <color rgb="FFFF0000"/>
        <rFont val="Times New Roman"/>
      </rPr>
      <t>AUXÍLIO ALIMENTAÇÃO</t>
    </r>
    <r>
      <rPr>
        <b/>
        <sz val="12"/>
        <color rgb="FF000000"/>
        <rFont val="Times New Roman"/>
      </rPr>
      <t xml:space="preserve"> - CCT/2024 </t>
    </r>
  </si>
  <si>
    <t>AUXÍLIO ALIMENTAÇÃO</t>
  </si>
  <si>
    <t>Valor diário</t>
  </si>
  <si>
    <t>Valor</t>
  </si>
  <si>
    <t>DESCONTO DO AUXÍLIO ALIMENTAÇÃO</t>
  </si>
  <si>
    <t>Desconto Unitário</t>
  </si>
  <si>
    <t>CUSTO EFETIVO DO AUXÍLIO ALIMENTAÇÃO</t>
  </si>
  <si>
    <t>SUBMÓDULO 2.3 - BENEFÍCIOS MENSAIS E DIÁRIOS</t>
  </si>
  <si>
    <t>Vale Transporte</t>
  </si>
  <si>
    <t xml:space="preserve">Vale Refeição </t>
  </si>
  <si>
    <t>Plano de Saúde</t>
  </si>
  <si>
    <t>Seguro de Vida</t>
  </si>
  <si>
    <t>Aux. Odontológico</t>
  </si>
  <si>
    <t>Não cotar</t>
  </si>
  <si>
    <t>Secretário(a) Executivo(a)</t>
  </si>
  <si>
    <r>
      <rPr>
        <b/>
        <sz val="12"/>
        <color theme="1"/>
        <rFont val="Times New Roman"/>
        <family val="1"/>
      </rPr>
      <t>Nota:</t>
    </r>
    <r>
      <rPr>
        <sz val="12"/>
        <color theme="1"/>
        <rFont val="Times New Roman"/>
        <family val="1"/>
      </rPr>
      <t xml:space="preserve"> O Módulo 1 refere-se ao valor mensal devido ao empregado pela prestação do serviço no período de 12 meses.</t>
    </r>
  </si>
  <si>
    <r>
      <rPr>
        <b/>
        <sz val="12"/>
        <color theme="1"/>
        <rFont val="Times New Roman"/>
        <family val="1"/>
      </rPr>
      <t>Nota Equipe de Planejamento</t>
    </r>
    <r>
      <rPr>
        <sz val="12"/>
        <color theme="1"/>
        <rFont val="Times New Roman"/>
        <family val="1"/>
      </rPr>
      <t>: Consideramos para o cálculo de auxílio transporte e alimentação 22 dias por mês, tendo em vista a média de dias úteis do ano e o histórico de contratações anteriores. Foram respeitados todos os benefícios previstos na Convenção Coletiva de Trabalho2024.</t>
    </r>
  </si>
  <si>
    <t>Módulo 3 - Provisão para Rescisão (Redação dada pela IN nº 7/2018)</t>
  </si>
  <si>
    <t>Submódulo 4.1 - Substituto nas Ausências Legais  (Redação dada pela IN nº 7/2018)</t>
  </si>
  <si>
    <r>
      <rPr>
        <b/>
        <sz val="12"/>
        <color theme="1"/>
        <rFont val="Times New Roman"/>
        <family val="1"/>
      </rPr>
      <t>Nota Equipe de Planejamento:</t>
    </r>
    <r>
      <rPr>
        <sz val="12"/>
        <color theme="1"/>
        <rFont val="Times New Roman"/>
        <family val="1"/>
      </rPr>
      <t xml:space="preserve"> Para esse Módulo foram utilizados os percentuais estabelecidos na Convenção Coletiva de Trabalho 2024</t>
    </r>
  </si>
  <si>
    <r>
      <rPr>
        <b/>
        <sz val="12"/>
        <color rgb="FFFF0000"/>
        <rFont val="Times New Roman"/>
      </rPr>
      <t>AUXÍLIO ALIMENTAÇÃO</t>
    </r>
    <r>
      <rPr>
        <b/>
        <sz val="12"/>
        <color rgb="FF000000"/>
        <rFont val="Times New Roman"/>
      </rPr>
      <t xml:space="preserve"> - CCT /2024 </t>
    </r>
  </si>
  <si>
    <t>TOTAL SUBMÓDULO 2.3 - BENEFÍCIOS MENSAIS E DIÁRIOS</t>
  </si>
  <si>
    <t>Secretário(a) Executivo(a) Bilíngue</t>
  </si>
  <si>
    <t>SE Bilíngue</t>
  </si>
  <si>
    <r>
      <rPr>
        <b/>
        <sz val="12"/>
        <color theme="1"/>
        <rFont val="Times New Roman"/>
        <family val="1"/>
      </rPr>
      <t>Nota Equipe de Planejamento</t>
    </r>
    <r>
      <rPr>
        <sz val="12"/>
        <color theme="1"/>
        <rFont val="Times New Roman"/>
        <family val="1"/>
      </rPr>
      <t>: Consideramos para o cálculo de auxílio transporte e alimentação 22 dias por mês, tendo em vista a média de dias úteis do ano e o histórico de contratações anteriores. Foram respeitados todos os benefícios previstos na Convenção Coletiva de Trabalho 2024.</t>
    </r>
  </si>
  <si>
    <r>
      <rPr>
        <b/>
        <sz val="12"/>
        <color rgb="FF000000"/>
        <rFont val="Times New Roman"/>
      </rPr>
      <t>Nota Equipe de Planejamento</t>
    </r>
    <r>
      <rPr>
        <sz val="12"/>
        <color rgb="FF000000"/>
        <rFont val="Times New Roman"/>
      </rPr>
      <t>: Para esse Módulo foram utilizados os percentuais estabelecidos na Convenção Coletiva de Trabalho 2024.</t>
    </r>
  </si>
  <si>
    <t>Submódulo 4.2 - Substituto na Intrajornada (Redação dada pela IN nº 7/2018</t>
  </si>
  <si>
    <t xml:space="preserve">Encarregado(a) Geral </t>
  </si>
  <si>
    <t>Técnico (a) em Arquivo</t>
  </si>
  <si>
    <t>Equipamentos de Proteção Individual</t>
  </si>
  <si>
    <t>UNIFORME  - TÉCNICO EM ARQUIVO</t>
  </si>
  <si>
    <t>Item</t>
  </si>
  <si>
    <t>CATMAT</t>
  </si>
  <si>
    <t>Unidade de Medida</t>
  </si>
  <si>
    <t>Especificações</t>
  </si>
  <si>
    <t>Quantidade de Postos</t>
  </si>
  <si>
    <t>Quantidade Estimada Mensal</t>
  </si>
  <si>
    <t>Quantidade Estimada Semestral</t>
  </si>
  <si>
    <t>Quantidade Estimada Anual</t>
  </si>
  <si>
    <t>Quantidade Estimada para 24 meses</t>
  </si>
  <si>
    <t>Valor Unitário Estimado</t>
  </si>
  <si>
    <t>Valor Anual Estimado</t>
  </si>
  <si>
    <t>Valor Estimado 24 meses</t>
  </si>
  <si>
    <t>Unidade</t>
  </si>
  <si>
    <t>Jaleco comprido em tecido padrão oxford, de mangas longas e bolsos na parte inferior frontal, compatível com os serviços desempenhados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</si>
  <si>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</si>
  <si>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TOTAL MENSAL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</si>
  <si>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TOTAL MENSAL POR EMPREGADO</t>
  </si>
  <si>
    <t>EQUIPAMENTO DE PROTEÇÃO INDIVIDUAL - EPI (TÉCNICO EM ARQUIVO)</t>
  </si>
  <si>
    <t>Óculos de segurança, Lente incolor, proteção para os olhos, contra poeira e resíduos  do ar. Caracteristicas Adicionais: UVA/UVB/Ajuste Comprimento Hastes, material lente: policarbonato.</t>
  </si>
  <si>
    <t>Caixa com 50 unidades</t>
  </si>
  <si>
    <t>Máscara descartável TNT, uso geral, com elástico, caixa com 50 unidades.</t>
  </si>
  <si>
    <t>Caixa com 100 unidades</t>
  </si>
  <si>
    <t xml:space="preserve">Luva látex, tamanhos P, M e G, caixa com 100 unidades. </t>
  </si>
  <si>
    <t>EQUIPAMENTOS</t>
  </si>
  <si>
    <t>Quantidade</t>
  </si>
  <si>
    <t>Especificação</t>
  </si>
  <si>
    <t>Valor Unitário</t>
  </si>
  <si>
    <t>Relógio de Ponto</t>
  </si>
  <si>
    <t>Relógio de ponto novo de primeiro uso. material Abs injetado, mostrador digital, tipo bimétrico e leitor código de barras, tipo impressão impressora térmica, característiscas adiocionais no-break interno, alimentação bivolt ou 220 v, atender Portaria 1.510 do MTE e 595/2013 do INMETRO.</t>
  </si>
  <si>
    <t>VALOR MENSAL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</si>
</sst>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#,##0.00"/>
    <numFmt numFmtId="166" formatCode="#,##0.00;[Red]#,##0.00"/>
    <numFmt numFmtId="167" formatCode="&quot;R$&quot;\ #,##0.0000;[Red]\-&quot;R$&quot;\ 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  <font>
      <b/>
      <sz val="12"/>
      <color theme="1"/>
      <name val="Times New Roman"/>
    </font>
    <font>
      <b/>
      <sz val="11"/>
      <color rgb="FF000000"/>
      <name val="Calibri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Alignment="1">
      <alignment horizontal="center" vertical="center" wrapText="1"/>
    </xf>
    <xf numFmtId="44" fontId="0" fillId="0" borderId="0" xfId="2" applyFont="1"/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horizontal="center" vertical="center" wrapText="1"/>
    </xf>
    <xf numFmtId="10" fontId="5" fillId="3" borderId="4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6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/>
    <xf numFmtId="164" fontId="6" fillId="3" borderId="9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0" fontId="6" fillId="3" borderId="11" xfId="1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10" fontId="5" fillId="3" borderId="11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11" fillId="3" borderId="9" xfId="0" applyNumberFormat="1" applyFont="1" applyFill="1" applyBorder="1"/>
    <xf numFmtId="0" fontId="12" fillId="0" borderId="0" xfId="0" applyFont="1" applyAlignment="1">
      <alignment horizontal="left" vertical="center" wrapText="1"/>
    </xf>
    <xf numFmtId="166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166" fontId="6" fillId="0" borderId="18" xfId="0" applyNumberFormat="1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10" fontId="10" fillId="3" borderId="4" xfId="1" applyNumberFormat="1" applyFont="1" applyFill="1" applyBorder="1" applyAlignment="1">
      <alignment horizontal="center" vertical="center" wrapText="1"/>
    </xf>
    <xf numFmtId="10" fontId="13" fillId="3" borderId="4" xfId="1" applyNumberFormat="1" applyFont="1" applyFill="1" applyBorder="1" applyAlignment="1">
      <alignment horizontal="center" vertical="center" wrapText="1"/>
    </xf>
    <xf numFmtId="10" fontId="10" fillId="3" borderId="11" xfId="1" applyNumberFormat="1" applyFont="1" applyFill="1" applyBorder="1" applyAlignment="1">
      <alignment horizontal="center" vertical="center" wrapText="1"/>
    </xf>
    <xf numFmtId="10" fontId="10" fillId="3" borderId="4" xfId="0" applyNumberFormat="1" applyFont="1" applyFill="1" applyBorder="1" applyAlignment="1">
      <alignment horizontal="center" vertical="center" wrapText="1"/>
    </xf>
    <xf numFmtId="10" fontId="13" fillId="3" borderId="11" xfId="0" applyNumberFormat="1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 wrapText="1"/>
    </xf>
    <xf numFmtId="10" fontId="8" fillId="3" borderId="4" xfId="1" applyNumberFormat="1" applyFont="1" applyFill="1" applyBorder="1" applyAlignment="1">
      <alignment horizontal="center" vertical="center" wrapText="1"/>
    </xf>
    <xf numFmtId="10" fontId="7" fillId="3" borderId="11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8" fontId="8" fillId="9" borderId="12" xfId="0" applyNumberFormat="1" applyFont="1" applyFill="1" applyBorder="1"/>
    <xf numFmtId="0" fontId="6" fillId="4" borderId="35" xfId="0" applyFont="1" applyFill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67" fontId="19" fillId="11" borderId="4" xfId="0" applyNumberFormat="1" applyFont="1" applyFill="1" applyBorder="1" applyAlignment="1">
      <alignment horizontal="center" vertical="center"/>
    </xf>
    <xf numFmtId="8" fontId="19" fillId="11" borderId="4" xfId="0" applyNumberFormat="1" applyFont="1" applyFill="1" applyBorder="1" applyAlignment="1">
      <alignment horizontal="center" vertical="center"/>
    </xf>
    <xf numFmtId="0" fontId="18" fillId="13" borderId="46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167" fontId="19" fillId="11" borderId="19" xfId="0" applyNumberFormat="1" applyFont="1" applyFill="1" applyBorder="1" applyAlignment="1">
      <alignment horizontal="center" vertical="center"/>
    </xf>
    <xf numFmtId="8" fontId="19" fillId="13" borderId="4" xfId="0" applyNumberFormat="1" applyFont="1" applyFill="1" applyBorder="1" applyAlignment="1">
      <alignment horizontal="center" vertical="center"/>
    </xf>
    <xf numFmtId="0" fontId="18" fillId="13" borderId="38" xfId="0" applyFont="1" applyFill="1" applyBorder="1" applyAlignment="1">
      <alignment horizontal="center" vertical="center" wrapText="1"/>
    </xf>
    <xf numFmtId="0" fontId="18" fillId="13" borderId="44" xfId="0" applyFont="1" applyFill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 wrapText="1"/>
    </xf>
    <xf numFmtId="0" fontId="18" fillId="13" borderId="48" xfId="0" applyFont="1" applyFill="1" applyBorder="1" applyAlignment="1">
      <alignment horizontal="center" vertical="center" wrapText="1"/>
    </xf>
    <xf numFmtId="0" fontId="18" fillId="13" borderId="39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>
      <alignment horizontal="center"/>
    </xf>
    <xf numFmtId="44" fontId="0" fillId="0" borderId="46" xfId="0" applyNumberFormat="1" applyBorder="1"/>
    <xf numFmtId="0" fontId="0" fillId="0" borderId="46" xfId="0" applyBorder="1" applyAlignment="1">
      <alignment vertical="center"/>
    </xf>
    <xf numFmtId="44" fontId="0" fillId="0" borderId="46" xfId="0" applyNumberFormat="1" applyBorder="1" applyAlignment="1">
      <alignment vertical="center"/>
    </xf>
    <xf numFmtId="44" fontId="2" fillId="5" borderId="46" xfId="0" applyNumberFormat="1" applyFont="1" applyFill="1" applyBorder="1"/>
    <xf numFmtId="10" fontId="8" fillId="3" borderId="4" xfId="0" applyNumberFormat="1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0" fontId="6" fillId="3" borderId="3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18" fillId="13" borderId="41" xfId="0" applyFont="1" applyFill="1" applyBorder="1" applyAlignment="1">
      <alignment horizontal="center" vertical="center" wrapText="1"/>
    </xf>
    <xf numFmtId="0" fontId="18" fillId="13" borderId="43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2" borderId="47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40" xfId="0" applyFont="1" applyFill="1" applyBorder="1" applyAlignment="1">
      <alignment horizontal="center" vertical="center" wrapText="1"/>
    </xf>
    <xf numFmtId="0" fontId="19" fillId="11" borderId="27" xfId="0" applyFont="1" applyFill="1" applyBorder="1" applyAlignment="1">
      <alignment horizontal="center" vertical="center" wrapText="1"/>
    </xf>
    <xf numFmtId="0" fontId="19" fillId="11" borderId="28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8" fontId="8" fillId="0" borderId="22" xfId="0" applyNumberFormat="1" applyFont="1" applyBorder="1" applyAlignment="1">
      <alignment horizontal="center" vertical="center"/>
    </xf>
    <xf numFmtId="8" fontId="8" fillId="0" borderId="34" xfId="0" applyNumberFormat="1" applyFont="1" applyBorder="1" applyAlignment="1">
      <alignment horizontal="center" vertical="center"/>
    </xf>
    <xf numFmtId="8" fontId="8" fillId="0" borderId="39" xfId="0" applyNumberFormat="1" applyFont="1" applyBorder="1" applyAlignment="1">
      <alignment horizontal="center" vertical="center"/>
    </xf>
  </cellXfs>
  <cellStyles count="4">
    <cellStyle name="Moeda" xfId="2" builtinId="4"/>
    <cellStyle name="Moeda 2" xfId="3" xr:uid="{00000000-0005-0000-0000-000001000000}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485774</xdr:colOff>
      <xdr:row>0</xdr:row>
      <xdr:rowOff>39832</xdr:rowOff>
    </xdr:from>
    <xdr:to>
      <xdr:col>4</xdr:col>
      <xdr:colOff>226627</xdr:colOff>
      <xdr:row>0</xdr:row>
      <xdr:rowOff>601133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49" y="39832"/>
          <a:ext cx="598103" cy="561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="110" zoomScaleNormal="110" workbookViewId="0">
      <selection activeCell="E16" sqref="E16"/>
    </sheetView>
  </sheetViews>
  <sheetFormatPr defaultRowHeight="15" x14ac:dyDescent="0.25"/>
  <cols>
    <col min="1" max="1" width="8.5703125" customWidth="1"/>
    <col min="2" max="2" width="9.28515625" customWidth="1"/>
    <col min="3" max="3" width="36.85546875" customWidth="1"/>
    <col min="4" max="4" width="12.85546875" customWidth="1"/>
    <col min="5" max="5" width="15" customWidth="1"/>
    <col min="6" max="6" width="17.85546875" customWidth="1"/>
    <col min="7" max="7" width="17" customWidth="1"/>
    <col min="8" max="8" width="18.28515625" customWidth="1"/>
    <col min="10" max="10" width="18.7109375" customWidth="1"/>
    <col min="12" max="12" width="16" bestFit="1" customWidth="1"/>
  </cols>
  <sheetData>
    <row r="1" spans="1:12" ht="87" customHeight="1" x14ac:dyDescent="0.25">
      <c r="A1" s="108" t="s">
        <v>0</v>
      </c>
      <c r="B1" s="109"/>
      <c r="C1" s="109"/>
      <c r="D1" s="109"/>
      <c r="E1" s="109"/>
      <c r="F1" s="109"/>
      <c r="G1" s="109"/>
      <c r="H1" s="109"/>
    </row>
    <row r="2" spans="1:12" ht="57.75" customHeight="1" x14ac:dyDescent="0.25">
      <c r="A2" s="109"/>
      <c r="B2" s="109"/>
      <c r="C2" s="109"/>
      <c r="D2" s="109"/>
      <c r="E2" s="109"/>
      <c r="F2" s="109"/>
      <c r="G2" s="109"/>
      <c r="H2" s="109"/>
    </row>
    <row r="3" spans="1:12" ht="18.75" customHeight="1" x14ac:dyDescent="0.25">
      <c r="A3" s="110" t="s">
        <v>1</v>
      </c>
      <c r="B3" s="110"/>
      <c r="C3" s="110"/>
      <c r="D3" s="110"/>
      <c r="E3" s="110"/>
      <c r="F3" s="110"/>
      <c r="G3" s="110"/>
      <c r="H3" s="110"/>
    </row>
    <row r="4" spans="1:12" ht="30" x14ac:dyDescent="0.25">
      <c r="A4" s="97" t="s">
        <v>2</v>
      </c>
      <c r="B4" s="97" t="s">
        <v>3</v>
      </c>
      <c r="C4" s="97" t="s">
        <v>4</v>
      </c>
      <c r="D4" s="98" t="s">
        <v>5</v>
      </c>
      <c r="E4" s="97" t="s">
        <v>6</v>
      </c>
      <c r="F4" s="98" t="s">
        <v>7</v>
      </c>
      <c r="G4" s="98" t="s">
        <v>8</v>
      </c>
      <c r="H4" s="98" t="s">
        <v>9</v>
      </c>
    </row>
    <row r="5" spans="1:12" ht="15" customHeight="1" x14ac:dyDescent="0.25">
      <c r="A5" s="113">
        <v>1</v>
      </c>
      <c r="B5" s="99">
        <v>1</v>
      </c>
      <c r="C5" s="100" t="s">
        <v>10</v>
      </c>
      <c r="D5" s="101" t="s">
        <v>11</v>
      </c>
      <c r="E5" s="99">
        <v>92</v>
      </c>
      <c r="F5" s="102">
        <f>'Técnico(a) em Secretariado'!E138</f>
        <v>0</v>
      </c>
      <c r="G5" s="102">
        <f>F5*E5</f>
        <v>0</v>
      </c>
      <c r="H5" s="102">
        <f>G5*24</f>
        <v>0</v>
      </c>
    </row>
    <row r="6" spans="1:12" x14ac:dyDescent="0.25">
      <c r="A6" s="113"/>
      <c r="B6" s="99">
        <v>2</v>
      </c>
      <c r="C6" s="100" t="s">
        <v>12</v>
      </c>
      <c r="D6" s="101" t="s">
        <v>11</v>
      </c>
      <c r="E6" s="99">
        <v>15</v>
      </c>
      <c r="F6" s="102">
        <f>'Secretário(a) Exec.'!E138</f>
        <v>0</v>
      </c>
      <c r="G6" s="102">
        <f>F6*E6</f>
        <v>0</v>
      </c>
      <c r="H6" s="102">
        <f>G6*24</f>
        <v>0</v>
      </c>
    </row>
    <row r="7" spans="1:12" x14ac:dyDescent="0.25">
      <c r="A7" s="113"/>
      <c r="B7" s="99">
        <v>3</v>
      </c>
      <c r="C7" s="100" t="s">
        <v>13</v>
      </c>
      <c r="D7" s="101" t="s">
        <v>11</v>
      </c>
      <c r="E7" s="99">
        <v>2</v>
      </c>
      <c r="F7" s="102">
        <f>'SE Bilíngue'!E138</f>
        <v>0</v>
      </c>
      <c r="G7" s="102">
        <f>F7*E7</f>
        <v>0</v>
      </c>
      <c r="H7" s="102">
        <f>G7*24</f>
        <v>0</v>
      </c>
    </row>
    <row r="8" spans="1:12" ht="21.75" customHeight="1" x14ac:dyDescent="0.25">
      <c r="A8" s="113"/>
      <c r="B8" s="99">
        <v>4</v>
      </c>
      <c r="C8" s="100" t="s">
        <v>14</v>
      </c>
      <c r="D8" s="101" t="s">
        <v>11</v>
      </c>
      <c r="E8" s="99">
        <v>1</v>
      </c>
      <c r="F8" s="102">
        <f>'Encarregado(a) Geral'!E138</f>
        <v>0</v>
      </c>
      <c r="G8" s="102">
        <f>F8*E8</f>
        <v>0</v>
      </c>
      <c r="H8" s="102">
        <f>G8*24</f>
        <v>0</v>
      </c>
    </row>
    <row r="9" spans="1:12" x14ac:dyDescent="0.25">
      <c r="A9" s="114"/>
      <c r="B9" s="99">
        <v>5</v>
      </c>
      <c r="C9" s="103" t="s">
        <v>15</v>
      </c>
      <c r="D9" s="99" t="s">
        <v>11</v>
      </c>
      <c r="E9" s="99">
        <v>10</v>
      </c>
      <c r="F9" s="104">
        <f>'Técnico em Arquivo'!E138</f>
        <v>0</v>
      </c>
      <c r="G9" s="104">
        <f>F9*E9</f>
        <v>0</v>
      </c>
      <c r="H9" s="104">
        <f>G9*24</f>
        <v>0</v>
      </c>
    </row>
    <row r="10" spans="1:12" x14ac:dyDescent="0.25">
      <c r="A10" s="111" t="s">
        <v>16</v>
      </c>
      <c r="B10" s="111"/>
      <c r="C10" s="111"/>
      <c r="D10" s="111"/>
      <c r="E10" s="111"/>
      <c r="F10" s="111"/>
      <c r="G10" s="105">
        <f>SUM(G5:G9)</f>
        <v>0</v>
      </c>
      <c r="H10" s="105">
        <f>SUM(H5:H9)</f>
        <v>0</v>
      </c>
      <c r="L10" s="2"/>
    </row>
    <row r="11" spans="1:12" x14ac:dyDescent="0.25">
      <c r="A11" s="112"/>
      <c r="B11" s="112"/>
      <c r="C11" s="112"/>
      <c r="D11" s="112"/>
      <c r="E11" s="112"/>
      <c r="F11" s="112"/>
      <c r="G11" s="112"/>
      <c r="H11" s="112"/>
      <c r="L11" s="2"/>
    </row>
  </sheetData>
  <mergeCells count="5">
    <mergeCell ref="A1:H2"/>
    <mergeCell ref="A3:H3"/>
    <mergeCell ref="A10:F10"/>
    <mergeCell ref="A11:H11"/>
    <mergeCell ref="A5:A9"/>
  </mergeCells>
  <pageMargins left="0.25" right="0.25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80B4-26EA-403D-BA3D-0EECBC535824}">
  <sheetPr>
    <pageSetUpPr fitToPage="1"/>
  </sheetPr>
  <dimension ref="B1:E138"/>
  <sheetViews>
    <sheetView view="pageBreakPreview" topLeftCell="A110" zoomScale="60" zoomScaleNormal="100" workbookViewId="0">
      <selection activeCell="D122" sqref="D122:D124"/>
    </sheetView>
  </sheetViews>
  <sheetFormatPr defaultRowHeight="15" x14ac:dyDescent="0.25"/>
  <cols>
    <col min="2" max="2" width="12" customWidth="1"/>
    <col min="3" max="3" width="73.28515625" customWidth="1"/>
    <col min="4" max="4" width="12.42578125" customWidth="1"/>
    <col min="5" max="5" width="32.85546875" customWidth="1"/>
  </cols>
  <sheetData>
    <row r="1" spans="2:5" ht="27" thickBot="1" x14ac:dyDescent="0.3">
      <c r="B1" s="134" t="s">
        <v>17</v>
      </c>
      <c r="C1" s="135"/>
      <c r="D1" s="135"/>
      <c r="E1" s="136"/>
    </row>
    <row r="2" spans="2:5" x14ac:dyDescent="0.25">
      <c r="B2" s="1"/>
      <c r="C2" s="1"/>
    </row>
    <row r="4" spans="2:5" ht="16.5" thickBot="1" x14ac:dyDescent="0.3">
      <c r="B4" s="115" t="s">
        <v>18</v>
      </c>
      <c r="C4" s="115"/>
      <c r="D4" s="115"/>
      <c r="E4" s="115"/>
    </row>
    <row r="5" spans="2:5" ht="15.75" x14ac:dyDescent="0.25">
      <c r="B5" s="12"/>
      <c r="C5" s="13"/>
      <c r="D5" s="13"/>
      <c r="E5" s="14" t="s">
        <v>173</v>
      </c>
    </row>
    <row r="6" spans="2:5" ht="15.75" x14ac:dyDescent="0.25">
      <c r="B6" s="15">
        <v>1</v>
      </c>
      <c r="C6" s="8" t="s">
        <v>20</v>
      </c>
      <c r="D6" s="8"/>
      <c r="E6" s="16" t="s">
        <v>21</v>
      </c>
    </row>
    <row r="7" spans="2:5" ht="15.75" x14ac:dyDescent="0.25">
      <c r="B7" s="17" t="s">
        <v>22</v>
      </c>
      <c r="C7" s="9" t="s">
        <v>23</v>
      </c>
      <c r="D7" s="9"/>
      <c r="E7" s="18"/>
    </row>
    <row r="8" spans="2:5" ht="15.75" x14ac:dyDescent="0.25">
      <c r="B8" s="17" t="s">
        <v>24</v>
      </c>
      <c r="C8" s="9" t="s">
        <v>25</v>
      </c>
      <c r="D8" s="9"/>
      <c r="E8" s="18">
        <v>0</v>
      </c>
    </row>
    <row r="9" spans="2:5" ht="15.75" x14ac:dyDescent="0.25">
      <c r="B9" s="17" t="s">
        <v>26</v>
      </c>
      <c r="C9" s="9" t="s">
        <v>27</v>
      </c>
      <c r="D9" s="9"/>
      <c r="E9" s="18">
        <v>0</v>
      </c>
    </row>
    <row r="10" spans="2:5" ht="15.75" x14ac:dyDescent="0.25">
      <c r="B10" s="17" t="s">
        <v>28</v>
      </c>
      <c r="C10" s="9" t="s">
        <v>29</v>
      </c>
      <c r="D10" s="9"/>
      <c r="E10" s="18">
        <v>0</v>
      </c>
    </row>
    <row r="11" spans="2:5" ht="15.75" x14ac:dyDescent="0.25">
      <c r="B11" s="17" t="s">
        <v>30</v>
      </c>
      <c r="C11" s="9" t="s">
        <v>31</v>
      </c>
      <c r="D11" s="9"/>
      <c r="E11" s="18">
        <v>0</v>
      </c>
    </row>
    <row r="12" spans="2:5" ht="15.75" x14ac:dyDescent="0.25">
      <c r="B12" s="17" t="s">
        <v>32</v>
      </c>
      <c r="C12" s="9" t="s">
        <v>33</v>
      </c>
      <c r="D12" s="9"/>
      <c r="E12" s="18">
        <v>0</v>
      </c>
    </row>
    <row r="13" spans="2:5" ht="15.75" x14ac:dyDescent="0.25">
      <c r="B13" s="129" t="s">
        <v>34</v>
      </c>
      <c r="C13" s="130"/>
      <c r="D13" s="8"/>
      <c r="E13" s="19">
        <f>SUM(E7:E12)</f>
        <v>0</v>
      </c>
    </row>
    <row r="14" spans="2:5" ht="15.75" x14ac:dyDescent="0.25">
      <c r="B14" s="17" t="s">
        <v>35</v>
      </c>
      <c r="C14" s="9" t="s">
        <v>36</v>
      </c>
      <c r="D14" s="10">
        <f>D42</f>
        <v>0.33800000000000002</v>
      </c>
      <c r="E14" s="18">
        <f>D14*E13</f>
        <v>0</v>
      </c>
    </row>
    <row r="15" spans="2:5" ht="15.75" x14ac:dyDescent="0.25">
      <c r="B15" s="133" t="s">
        <v>160</v>
      </c>
      <c r="C15" s="133"/>
      <c r="D15" s="133"/>
      <c r="E15" s="133"/>
    </row>
    <row r="16" spans="2:5" ht="31.5" customHeight="1" x14ac:dyDescent="0.25">
      <c r="B16" s="123" t="s">
        <v>38</v>
      </c>
      <c r="C16" s="123"/>
      <c r="D16" s="123"/>
      <c r="E16" s="123"/>
    </row>
    <row r="17" spans="2:5" ht="15.75" x14ac:dyDescent="0.25">
      <c r="B17" s="5"/>
      <c r="C17" s="5"/>
      <c r="D17" s="5"/>
      <c r="E17" s="6"/>
    </row>
    <row r="18" spans="2:5" ht="15.75" x14ac:dyDescent="0.25">
      <c r="B18" s="115" t="s">
        <v>39</v>
      </c>
      <c r="C18" s="115"/>
      <c r="D18" s="115"/>
      <c r="E18" s="115"/>
    </row>
    <row r="19" spans="2:5" ht="15.75" x14ac:dyDescent="0.25">
      <c r="B19" s="7"/>
      <c r="C19" s="5"/>
      <c r="D19" s="5"/>
      <c r="E19" s="6"/>
    </row>
    <row r="20" spans="2:5" ht="16.5" thickBot="1" x14ac:dyDescent="0.3">
      <c r="B20" s="115" t="s">
        <v>40</v>
      </c>
      <c r="C20" s="115"/>
      <c r="D20" s="115"/>
      <c r="E20" s="115"/>
    </row>
    <row r="21" spans="2:5" ht="15.75" x14ac:dyDescent="0.25">
      <c r="B21" s="24"/>
      <c r="C21" s="13"/>
      <c r="D21" s="13"/>
      <c r="E21" s="14" t="s">
        <v>173</v>
      </c>
    </row>
    <row r="22" spans="2:5" ht="15.75" x14ac:dyDescent="0.25">
      <c r="B22" s="15" t="s">
        <v>41</v>
      </c>
      <c r="C22" s="8" t="s">
        <v>42</v>
      </c>
      <c r="D22" s="8" t="s">
        <v>43</v>
      </c>
      <c r="E22" s="16" t="s">
        <v>21</v>
      </c>
    </row>
    <row r="23" spans="2:5" ht="15.75" x14ac:dyDescent="0.25">
      <c r="B23" s="17" t="s">
        <v>22</v>
      </c>
      <c r="C23" s="9" t="s">
        <v>44</v>
      </c>
      <c r="D23" s="59">
        <v>8.3299999999999999E-2</v>
      </c>
      <c r="E23" s="25">
        <f>D23*E13</f>
        <v>0</v>
      </c>
    </row>
    <row r="24" spans="2:5" ht="15.75" x14ac:dyDescent="0.25">
      <c r="B24" s="17" t="s">
        <v>24</v>
      </c>
      <c r="C24" s="9" t="s">
        <v>45</v>
      </c>
      <c r="D24" s="59">
        <v>0.121</v>
      </c>
      <c r="E24" s="25">
        <f>D24*E13</f>
        <v>0</v>
      </c>
    </row>
    <row r="25" spans="2:5" ht="15.75" x14ac:dyDescent="0.25">
      <c r="B25" s="129" t="s">
        <v>34</v>
      </c>
      <c r="C25" s="130"/>
      <c r="D25" s="60">
        <f>SUM(D23:D24)</f>
        <v>0.20429999999999998</v>
      </c>
      <c r="E25" s="26">
        <f>SUM(E23:E24)</f>
        <v>0</v>
      </c>
    </row>
    <row r="26" spans="2:5" ht="16.5" thickBot="1" x14ac:dyDescent="0.3">
      <c r="B26" s="20" t="s">
        <v>26</v>
      </c>
      <c r="C26" s="21" t="s">
        <v>46</v>
      </c>
      <c r="D26" s="61">
        <f>D25*D42</f>
        <v>6.9053400000000001E-2</v>
      </c>
      <c r="E26" s="28">
        <f>D26*E13</f>
        <v>0</v>
      </c>
    </row>
    <row r="27" spans="2:5" ht="54" customHeight="1" x14ac:dyDescent="0.25">
      <c r="B27" s="131" t="s">
        <v>47</v>
      </c>
      <c r="C27" s="131"/>
      <c r="D27" s="131"/>
      <c r="E27" s="131"/>
    </row>
    <row r="28" spans="2:5" ht="30" customHeight="1" x14ac:dyDescent="0.25">
      <c r="B28" s="123" t="s">
        <v>48</v>
      </c>
      <c r="C28" s="123"/>
      <c r="D28" s="123"/>
      <c r="E28" s="123"/>
    </row>
    <row r="29" spans="2:5" ht="28.5" customHeight="1" x14ac:dyDescent="0.25">
      <c r="B29" s="123" t="s">
        <v>49</v>
      </c>
      <c r="C29" s="123"/>
      <c r="D29" s="123"/>
      <c r="E29" s="123"/>
    </row>
    <row r="30" spans="2:5" ht="15.75" x14ac:dyDescent="0.25">
      <c r="B30" s="5"/>
      <c r="C30" s="5"/>
      <c r="D30" s="5"/>
      <c r="E30" s="6"/>
    </row>
    <row r="31" spans="2:5" ht="16.5" customHeight="1" thickBot="1" x14ac:dyDescent="0.3">
      <c r="B31" s="120" t="s">
        <v>50</v>
      </c>
      <c r="C31" s="120"/>
      <c r="D31" s="120"/>
      <c r="E31" s="120"/>
    </row>
    <row r="32" spans="2:5" ht="15.75" x14ac:dyDescent="0.25">
      <c r="B32" s="124"/>
      <c r="C32" s="125"/>
      <c r="D32" s="126"/>
      <c r="E32" s="14" t="s">
        <v>173</v>
      </c>
    </row>
    <row r="33" spans="2:5" ht="31.5" x14ac:dyDescent="0.25">
      <c r="B33" s="15" t="s">
        <v>51</v>
      </c>
      <c r="C33" s="8" t="s">
        <v>52</v>
      </c>
      <c r="D33" s="8" t="s">
        <v>53</v>
      </c>
      <c r="E33" s="16" t="s">
        <v>21</v>
      </c>
    </row>
    <row r="34" spans="2:5" ht="16.5" customHeight="1" x14ac:dyDescent="0.25">
      <c r="B34" s="17" t="s">
        <v>22</v>
      </c>
      <c r="C34" s="9" t="s">
        <v>54</v>
      </c>
      <c r="D34" s="106">
        <v>0.2</v>
      </c>
      <c r="E34" s="127" t="s">
        <v>55</v>
      </c>
    </row>
    <row r="35" spans="2:5" ht="15.75" x14ac:dyDescent="0.25">
      <c r="B35" s="17" t="s">
        <v>24</v>
      </c>
      <c r="C35" s="9" t="s">
        <v>56</v>
      </c>
      <c r="D35" s="106">
        <v>2.5000000000000001E-2</v>
      </c>
      <c r="E35" s="127"/>
    </row>
    <row r="36" spans="2:5" ht="15.75" x14ac:dyDescent="0.25">
      <c r="B36" s="17" t="s">
        <v>26</v>
      </c>
      <c r="C36" s="9" t="s">
        <v>57</v>
      </c>
      <c r="D36" s="65"/>
      <c r="E36" s="127"/>
    </row>
    <row r="37" spans="2:5" ht="15.75" x14ac:dyDescent="0.25">
      <c r="B37" s="17" t="s">
        <v>28</v>
      </c>
      <c r="C37" s="9" t="s">
        <v>58</v>
      </c>
      <c r="D37" s="106">
        <v>1.4999999999999999E-2</v>
      </c>
      <c r="E37" s="127"/>
    </row>
    <row r="38" spans="2:5" ht="15.75" x14ac:dyDescent="0.25">
      <c r="B38" s="17" t="s">
        <v>30</v>
      </c>
      <c r="C38" s="9" t="s">
        <v>59</v>
      </c>
      <c r="D38" s="106">
        <v>0.01</v>
      </c>
      <c r="E38" s="127"/>
    </row>
    <row r="39" spans="2:5" ht="15.75" x14ac:dyDescent="0.25">
      <c r="B39" s="17" t="s">
        <v>32</v>
      </c>
      <c r="C39" s="9" t="s">
        <v>60</v>
      </c>
      <c r="D39" s="106">
        <v>6.0000000000000001E-3</v>
      </c>
      <c r="E39" s="127"/>
    </row>
    <row r="40" spans="2:5" ht="15.75" x14ac:dyDescent="0.25">
      <c r="B40" s="17" t="s">
        <v>35</v>
      </c>
      <c r="C40" s="9" t="s">
        <v>61</v>
      </c>
      <c r="D40" s="106">
        <v>2E-3</v>
      </c>
      <c r="E40" s="127"/>
    </row>
    <row r="41" spans="2:5" ht="15.75" x14ac:dyDescent="0.25">
      <c r="B41" s="17" t="s">
        <v>62</v>
      </c>
      <c r="C41" s="9" t="s">
        <v>63</v>
      </c>
      <c r="D41" s="106">
        <v>0.08</v>
      </c>
      <c r="E41" s="127"/>
    </row>
    <row r="42" spans="2:5" ht="22.5" customHeight="1" thickBot="1" x14ac:dyDescent="0.3">
      <c r="B42" s="118" t="s">
        <v>64</v>
      </c>
      <c r="C42" s="119"/>
      <c r="D42" s="63">
        <f>SUM(D34:D41)</f>
        <v>0.33800000000000002</v>
      </c>
      <c r="E42" s="128"/>
    </row>
    <row r="43" spans="2:5" ht="15.75" customHeight="1" x14ac:dyDescent="0.25">
      <c r="B43" s="121" t="s">
        <v>65</v>
      </c>
      <c r="C43" s="121"/>
      <c r="D43" s="121"/>
      <c r="E43" s="121"/>
    </row>
    <row r="44" spans="2:5" ht="15.75" x14ac:dyDescent="0.25">
      <c r="B44" s="5"/>
      <c r="C44" s="5"/>
      <c r="D44" s="5"/>
      <c r="E44" s="6"/>
    </row>
    <row r="45" spans="2:5" ht="16.5" thickBot="1" x14ac:dyDescent="0.3">
      <c r="B45" s="115" t="s">
        <v>66</v>
      </c>
      <c r="C45" s="115"/>
      <c r="D45" s="115"/>
      <c r="E45" s="115"/>
    </row>
    <row r="46" spans="2:5" ht="15.75" x14ac:dyDescent="0.25">
      <c r="B46" s="24"/>
      <c r="C46" s="13"/>
      <c r="D46" s="13"/>
      <c r="E46" s="14" t="s">
        <v>173</v>
      </c>
    </row>
    <row r="47" spans="2:5" ht="15.75" x14ac:dyDescent="0.25">
      <c r="B47" s="15" t="s">
        <v>67</v>
      </c>
      <c r="C47" s="8" t="s">
        <v>68</v>
      </c>
      <c r="D47" s="8"/>
      <c r="E47" s="16" t="s">
        <v>21</v>
      </c>
    </row>
    <row r="48" spans="2:5" ht="15.75" x14ac:dyDescent="0.25">
      <c r="B48" s="17" t="s">
        <v>22</v>
      </c>
      <c r="C48" s="9" t="s">
        <v>69</v>
      </c>
      <c r="D48" s="9"/>
      <c r="E48" s="31">
        <f>'Téc. Arq. - Memória de Cálculo'!D21</f>
        <v>0</v>
      </c>
    </row>
    <row r="49" spans="2:5" ht="15.75" x14ac:dyDescent="0.25">
      <c r="B49" s="17" t="s">
        <v>24</v>
      </c>
      <c r="C49" s="9" t="s">
        <v>70</v>
      </c>
      <c r="D49" s="9"/>
      <c r="E49" s="25">
        <f>'Téc. Arq. - Memória de Cálculo'!D21</f>
        <v>0</v>
      </c>
    </row>
    <row r="50" spans="2:5" ht="15.75" x14ac:dyDescent="0.25">
      <c r="B50" s="17" t="s">
        <v>26</v>
      </c>
      <c r="C50" s="9" t="s">
        <v>71</v>
      </c>
      <c r="D50" s="9"/>
      <c r="E50" s="25">
        <v>0</v>
      </c>
    </row>
    <row r="51" spans="2:5" ht="15.75" x14ac:dyDescent="0.25">
      <c r="B51" s="17" t="s">
        <v>28</v>
      </c>
      <c r="C51" s="9" t="s">
        <v>72</v>
      </c>
      <c r="D51" s="9"/>
      <c r="E51" s="25">
        <v>0</v>
      </c>
    </row>
    <row r="52" spans="2:5" ht="15.75" x14ac:dyDescent="0.25">
      <c r="B52" s="17" t="s">
        <v>30</v>
      </c>
      <c r="C52" s="9" t="s">
        <v>73</v>
      </c>
      <c r="D52" s="9"/>
      <c r="E52" s="25">
        <v>0</v>
      </c>
    </row>
    <row r="53" spans="2:5" ht="16.5" thickBot="1" x14ac:dyDescent="0.3">
      <c r="B53" s="118" t="s">
        <v>34</v>
      </c>
      <c r="C53" s="119"/>
      <c r="D53" s="32"/>
      <c r="E53" s="33">
        <f>SUM(E48:E52)</f>
        <v>0</v>
      </c>
    </row>
    <row r="54" spans="2:5" ht="15.75" customHeight="1" x14ac:dyDescent="0.25">
      <c r="B54" s="121" t="s">
        <v>74</v>
      </c>
      <c r="C54" s="121"/>
      <c r="D54" s="121"/>
      <c r="E54" s="121"/>
    </row>
    <row r="55" spans="2:5" ht="49.5" customHeight="1" x14ac:dyDescent="0.25">
      <c r="B55" s="121" t="s">
        <v>169</v>
      </c>
      <c r="C55" s="121"/>
      <c r="D55" s="121"/>
      <c r="E55" s="121"/>
    </row>
    <row r="56" spans="2:5" ht="15.75" x14ac:dyDescent="0.25">
      <c r="B56" s="5"/>
      <c r="C56" s="5"/>
      <c r="D56" s="5"/>
      <c r="E56" s="6"/>
    </row>
    <row r="57" spans="2:5" ht="16.5" thickBot="1" x14ac:dyDescent="0.3">
      <c r="B57" s="115" t="s">
        <v>76</v>
      </c>
      <c r="C57" s="115"/>
      <c r="D57" s="115"/>
      <c r="E57" s="115"/>
    </row>
    <row r="58" spans="2:5" ht="15.75" x14ac:dyDescent="0.25">
      <c r="B58" s="116"/>
      <c r="C58" s="117"/>
      <c r="D58" s="117"/>
      <c r="E58" s="14" t="s">
        <v>173</v>
      </c>
    </row>
    <row r="59" spans="2:5" ht="15.75" x14ac:dyDescent="0.25">
      <c r="B59" s="15">
        <v>2</v>
      </c>
      <c r="C59" s="8" t="s">
        <v>77</v>
      </c>
      <c r="D59" s="8"/>
      <c r="E59" s="16" t="s">
        <v>21</v>
      </c>
    </row>
    <row r="60" spans="2:5" ht="21" customHeight="1" x14ac:dyDescent="0.25">
      <c r="B60" s="17" t="s">
        <v>41</v>
      </c>
      <c r="C60" s="9" t="s">
        <v>42</v>
      </c>
      <c r="D60" s="9"/>
      <c r="E60" s="25">
        <f>E25</f>
        <v>0</v>
      </c>
    </row>
    <row r="61" spans="2:5" ht="30" customHeight="1" x14ac:dyDescent="0.25">
      <c r="B61" s="17" t="s">
        <v>51</v>
      </c>
      <c r="C61" s="9" t="s">
        <v>78</v>
      </c>
      <c r="D61" s="9"/>
      <c r="E61" s="25">
        <f>(E14+E26)</f>
        <v>0</v>
      </c>
    </row>
    <row r="62" spans="2:5" ht="15.75" x14ac:dyDescent="0.25">
      <c r="B62" s="17" t="s">
        <v>67</v>
      </c>
      <c r="C62" s="9" t="s">
        <v>68</v>
      </c>
      <c r="D62" s="9"/>
      <c r="E62" s="25">
        <f>E53</f>
        <v>0</v>
      </c>
    </row>
    <row r="63" spans="2:5" ht="16.5" thickBot="1" x14ac:dyDescent="0.3">
      <c r="B63" s="118" t="s">
        <v>34</v>
      </c>
      <c r="C63" s="119"/>
      <c r="D63" s="32"/>
      <c r="E63" s="33">
        <f>SUM(E60:E62)</f>
        <v>0</v>
      </c>
    </row>
    <row r="64" spans="2:5" ht="54" customHeight="1" x14ac:dyDescent="0.25">
      <c r="B64" s="121" t="s">
        <v>79</v>
      </c>
      <c r="C64" s="121"/>
      <c r="D64" s="121"/>
      <c r="E64" s="121"/>
    </row>
    <row r="65" spans="2:5" ht="15.75" x14ac:dyDescent="0.25">
      <c r="B65" s="121"/>
      <c r="C65" s="121"/>
      <c r="D65" s="121"/>
      <c r="E65" s="121"/>
    </row>
    <row r="66" spans="2:5" ht="16.5" thickBot="1" x14ac:dyDescent="0.3">
      <c r="B66" s="115" t="s">
        <v>162</v>
      </c>
      <c r="C66" s="115"/>
      <c r="D66" s="115"/>
      <c r="E66" s="115"/>
    </row>
    <row r="67" spans="2:5" ht="15.75" x14ac:dyDescent="0.25">
      <c r="B67" s="116"/>
      <c r="C67" s="117"/>
      <c r="D67" s="117"/>
      <c r="E67" s="14" t="s">
        <v>173</v>
      </c>
    </row>
    <row r="68" spans="2:5" ht="15.75" x14ac:dyDescent="0.25">
      <c r="B68" s="15">
        <v>3</v>
      </c>
      <c r="C68" s="8" t="s">
        <v>81</v>
      </c>
      <c r="D68" s="8" t="s">
        <v>43</v>
      </c>
      <c r="E68" s="16" t="s">
        <v>21</v>
      </c>
    </row>
    <row r="69" spans="2:5" ht="15.75" x14ac:dyDescent="0.25">
      <c r="B69" s="17" t="s">
        <v>22</v>
      </c>
      <c r="C69" s="34" t="s">
        <v>82</v>
      </c>
      <c r="D69" s="65"/>
      <c r="E69" s="25">
        <f>D69*E13</f>
        <v>0</v>
      </c>
    </row>
    <row r="70" spans="2:5" ht="15.75" x14ac:dyDescent="0.25">
      <c r="B70" s="17" t="s">
        <v>24</v>
      </c>
      <c r="C70" s="34" t="s">
        <v>83</v>
      </c>
      <c r="D70" s="65"/>
      <c r="E70" s="25">
        <f>D70*E13</f>
        <v>0</v>
      </c>
    </row>
    <row r="71" spans="2:5" ht="15.75" x14ac:dyDescent="0.25">
      <c r="B71" s="17" t="s">
        <v>26</v>
      </c>
      <c r="C71" s="34" t="s">
        <v>84</v>
      </c>
      <c r="D71" s="65"/>
      <c r="E71" s="25">
        <f>D71*E13</f>
        <v>0</v>
      </c>
    </row>
    <row r="72" spans="2:5" ht="15.75" x14ac:dyDescent="0.25">
      <c r="B72" s="17" t="s">
        <v>28</v>
      </c>
      <c r="C72" s="34" t="s">
        <v>85</v>
      </c>
      <c r="D72" s="65"/>
      <c r="E72" s="25">
        <f>D72*E13</f>
        <v>0</v>
      </c>
    </row>
    <row r="73" spans="2:5" ht="15.75" x14ac:dyDescent="0.25">
      <c r="B73" s="17" t="s">
        <v>30</v>
      </c>
      <c r="C73" s="34" t="s">
        <v>86</v>
      </c>
      <c r="D73" s="65"/>
      <c r="E73" s="25">
        <f>D73*E13</f>
        <v>0</v>
      </c>
    </row>
    <row r="74" spans="2:5" ht="15.75" x14ac:dyDescent="0.25">
      <c r="B74" s="17" t="s">
        <v>32</v>
      </c>
      <c r="C74" s="34" t="s">
        <v>87</v>
      </c>
      <c r="D74" s="65"/>
      <c r="E74" s="25">
        <f>D74*E13</f>
        <v>0</v>
      </c>
    </row>
    <row r="75" spans="2:5" ht="16.5" thickBot="1" x14ac:dyDescent="0.3">
      <c r="B75" s="118" t="s">
        <v>34</v>
      </c>
      <c r="C75" s="119"/>
      <c r="D75" s="66">
        <f>SUM(D69:D74)</f>
        <v>0</v>
      </c>
      <c r="E75" s="33">
        <f>SUM(E69:E74)</f>
        <v>0</v>
      </c>
    </row>
    <row r="76" spans="2:5" ht="29.25" customHeight="1" x14ac:dyDescent="0.25">
      <c r="B76" s="122" t="s">
        <v>170</v>
      </c>
      <c r="C76" s="121"/>
      <c r="D76" s="121"/>
      <c r="E76" s="121"/>
    </row>
    <row r="77" spans="2:5" ht="15.75" x14ac:dyDescent="0.25">
      <c r="B77" s="5"/>
      <c r="C77" s="5"/>
      <c r="D77" s="5"/>
      <c r="E77" s="6"/>
    </row>
    <row r="78" spans="2:5" ht="15.75" x14ac:dyDescent="0.25">
      <c r="B78" s="115" t="s">
        <v>89</v>
      </c>
      <c r="C78" s="115"/>
      <c r="D78" s="115"/>
      <c r="E78" s="115"/>
    </row>
    <row r="79" spans="2:5" ht="15.75" x14ac:dyDescent="0.25">
      <c r="B79" s="5"/>
      <c r="C79" s="5"/>
      <c r="D79" s="5"/>
      <c r="E79" s="6"/>
    </row>
    <row r="80" spans="2:5" ht="16.5" thickBot="1" x14ac:dyDescent="0.3">
      <c r="B80" s="115" t="s">
        <v>163</v>
      </c>
      <c r="C80" s="115"/>
      <c r="D80" s="115"/>
      <c r="E80" s="115"/>
    </row>
    <row r="81" spans="2:5" ht="15.75" x14ac:dyDescent="0.25">
      <c r="B81" s="140"/>
      <c r="C81" s="141"/>
      <c r="D81" s="141"/>
      <c r="E81" s="14" t="s">
        <v>173</v>
      </c>
    </row>
    <row r="82" spans="2:5" ht="15.75" x14ac:dyDescent="0.25">
      <c r="B82" s="15" t="s">
        <v>91</v>
      </c>
      <c r="C82" s="8" t="s">
        <v>92</v>
      </c>
      <c r="D82" s="8" t="s">
        <v>43</v>
      </c>
      <c r="E82" s="16" t="s">
        <v>21</v>
      </c>
    </row>
    <row r="83" spans="2:5" ht="15.75" x14ac:dyDescent="0.25">
      <c r="B83" s="17" t="s">
        <v>22</v>
      </c>
      <c r="C83" s="9" t="s">
        <v>93</v>
      </c>
      <c r="D83" s="59"/>
      <c r="E83" s="25">
        <f>D83*E13</f>
        <v>0</v>
      </c>
    </row>
    <row r="84" spans="2:5" ht="15.75" x14ac:dyDescent="0.25">
      <c r="B84" s="17" t="s">
        <v>24</v>
      </c>
      <c r="C84" s="9" t="s">
        <v>94</v>
      </c>
      <c r="D84" s="59"/>
      <c r="E84" s="25">
        <f>D84*E13</f>
        <v>0</v>
      </c>
    </row>
    <row r="85" spans="2:5" ht="15.75" x14ac:dyDescent="0.25">
      <c r="B85" s="17" t="s">
        <v>26</v>
      </c>
      <c r="C85" s="9" t="s">
        <v>95</v>
      </c>
      <c r="D85" s="59"/>
      <c r="E85" s="25">
        <f>D85*E13</f>
        <v>0</v>
      </c>
    </row>
    <row r="86" spans="2:5" ht="15.75" x14ac:dyDescent="0.25">
      <c r="B86" s="17" t="s">
        <v>28</v>
      </c>
      <c r="C86" s="9" t="s">
        <v>96</v>
      </c>
      <c r="D86" s="59"/>
      <c r="E86" s="25">
        <f>D86*E13</f>
        <v>0</v>
      </c>
    </row>
    <row r="87" spans="2:5" ht="15.75" x14ac:dyDescent="0.25">
      <c r="B87" s="17" t="s">
        <v>30</v>
      </c>
      <c r="C87" s="9" t="s">
        <v>97</v>
      </c>
      <c r="D87" s="59"/>
      <c r="E87" s="25">
        <f>D87*E13</f>
        <v>0</v>
      </c>
    </row>
    <row r="88" spans="2:5" ht="15.75" x14ac:dyDescent="0.25">
      <c r="B88" s="17" t="s">
        <v>32</v>
      </c>
      <c r="C88" s="9" t="s">
        <v>98</v>
      </c>
      <c r="D88" s="59"/>
      <c r="E88" s="25">
        <v>0</v>
      </c>
    </row>
    <row r="89" spans="2:5" ht="16.5" thickBot="1" x14ac:dyDescent="0.3">
      <c r="B89" s="118" t="s">
        <v>64</v>
      </c>
      <c r="C89" s="119"/>
      <c r="D89" s="63">
        <f>SUM(D83:D88)</f>
        <v>0</v>
      </c>
      <c r="E89" s="33">
        <f>SUM(E83:E88)</f>
        <v>0</v>
      </c>
    </row>
    <row r="90" spans="2:5" ht="15.75" customHeight="1" x14ac:dyDescent="0.25">
      <c r="B90" s="121" t="s">
        <v>99</v>
      </c>
      <c r="C90" s="121"/>
      <c r="D90" s="121"/>
      <c r="E90" s="121"/>
    </row>
    <row r="91" spans="2:5" ht="15.75" customHeight="1" x14ac:dyDescent="0.25">
      <c r="B91" s="121" t="s">
        <v>164</v>
      </c>
      <c r="C91" s="121"/>
      <c r="D91" s="121"/>
      <c r="E91" s="121"/>
    </row>
    <row r="92" spans="2:5" ht="15.75" x14ac:dyDescent="0.25">
      <c r="B92" s="5"/>
      <c r="C92" s="5"/>
      <c r="D92" s="5"/>
      <c r="E92" s="5"/>
    </row>
    <row r="93" spans="2:5" ht="16.5" thickBot="1" x14ac:dyDescent="0.3">
      <c r="B93" s="115" t="s">
        <v>171</v>
      </c>
      <c r="C93" s="115"/>
      <c r="D93" s="115"/>
      <c r="E93" s="115"/>
    </row>
    <row r="94" spans="2:5" ht="15.75" x14ac:dyDescent="0.25">
      <c r="B94" s="140"/>
      <c r="C94" s="141"/>
      <c r="D94" s="141"/>
      <c r="E94" s="14" t="s">
        <v>173</v>
      </c>
    </row>
    <row r="95" spans="2:5" ht="15.75" x14ac:dyDescent="0.25">
      <c r="B95" s="15" t="s">
        <v>102</v>
      </c>
      <c r="C95" s="8" t="s">
        <v>103</v>
      </c>
      <c r="D95" s="8"/>
      <c r="E95" s="16" t="s">
        <v>21</v>
      </c>
    </row>
    <row r="96" spans="2:5" ht="15.75" x14ac:dyDescent="0.25">
      <c r="B96" s="17" t="s">
        <v>22</v>
      </c>
      <c r="C96" s="9" t="s">
        <v>104</v>
      </c>
      <c r="D96" s="9"/>
      <c r="E96" s="25">
        <v>0</v>
      </c>
    </row>
    <row r="97" spans="2:5" ht="16.5" thickBot="1" x14ac:dyDescent="0.3">
      <c r="B97" s="118" t="s">
        <v>34</v>
      </c>
      <c r="C97" s="119"/>
      <c r="D97" s="32"/>
      <c r="E97" s="28">
        <f>SUM(E96)</f>
        <v>0</v>
      </c>
    </row>
    <row r="98" spans="2:5" ht="15.75" x14ac:dyDescent="0.25">
      <c r="B98" s="5"/>
      <c r="C98" s="5"/>
      <c r="D98" s="5"/>
      <c r="E98" s="6"/>
    </row>
    <row r="99" spans="2:5" ht="15" customHeight="1" x14ac:dyDescent="0.25">
      <c r="B99" s="120" t="s">
        <v>105</v>
      </c>
      <c r="C99" s="120"/>
      <c r="D99" s="120"/>
      <c r="E99" s="120"/>
    </row>
    <row r="100" spans="2:5" ht="15.75" customHeight="1" thickBot="1" x14ac:dyDescent="0.3">
      <c r="B100" s="120"/>
      <c r="C100" s="120"/>
      <c r="D100" s="120"/>
      <c r="E100" s="120"/>
    </row>
    <row r="101" spans="2:5" ht="15.75" x14ac:dyDescent="0.25">
      <c r="B101" s="35">
        <v>4</v>
      </c>
      <c r="C101" s="36" t="s">
        <v>106</v>
      </c>
      <c r="D101" s="36"/>
      <c r="E101" s="37" t="s">
        <v>21</v>
      </c>
    </row>
    <row r="102" spans="2:5" ht="15.75" x14ac:dyDescent="0.25">
      <c r="B102" s="17" t="s">
        <v>91</v>
      </c>
      <c r="C102" s="9" t="s">
        <v>92</v>
      </c>
      <c r="D102" s="9"/>
      <c r="E102" s="25">
        <f>E89</f>
        <v>0</v>
      </c>
    </row>
    <row r="103" spans="2:5" ht="15.75" x14ac:dyDescent="0.25">
      <c r="B103" s="17" t="s">
        <v>102</v>
      </c>
      <c r="C103" s="9" t="s">
        <v>107</v>
      </c>
      <c r="D103" s="9"/>
      <c r="E103" s="25">
        <v>0</v>
      </c>
    </row>
    <row r="104" spans="2:5" ht="16.5" thickBot="1" x14ac:dyDescent="0.3">
      <c r="B104" s="118" t="s">
        <v>34</v>
      </c>
      <c r="C104" s="119"/>
      <c r="D104" s="32"/>
      <c r="E104" s="33">
        <f>SUM(E102:E103)</f>
        <v>0</v>
      </c>
    </row>
    <row r="105" spans="2:5" ht="15.75" x14ac:dyDescent="0.25">
      <c r="B105" s="5"/>
      <c r="C105" s="5"/>
      <c r="D105" s="5"/>
      <c r="E105" s="6"/>
    </row>
    <row r="106" spans="2:5" ht="16.5" thickBot="1" x14ac:dyDescent="0.3">
      <c r="B106" s="155" t="s">
        <v>108</v>
      </c>
      <c r="C106" s="155"/>
      <c r="D106" s="155"/>
      <c r="E106" s="155"/>
    </row>
    <row r="107" spans="2:5" ht="15.75" x14ac:dyDescent="0.25">
      <c r="B107" s="116"/>
      <c r="C107" s="117"/>
      <c r="D107" s="117"/>
      <c r="E107" s="14" t="s">
        <v>173</v>
      </c>
    </row>
    <row r="108" spans="2:5" ht="15.75" x14ac:dyDescent="0.25">
      <c r="B108" s="15">
        <v>5</v>
      </c>
      <c r="C108" s="38" t="s">
        <v>109</v>
      </c>
      <c r="D108" s="38" t="s">
        <v>43</v>
      </c>
      <c r="E108" s="16" t="s">
        <v>21</v>
      </c>
    </row>
    <row r="109" spans="2:5" ht="16.5" x14ac:dyDescent="0.25">
      <c r="B109" s="17" t="s">
        <v>22</v>
      </c>
      <c r="C109" s="9" t="s">
        <v>110</v>
      </c>
      <c r="D109" s="23"/>
      <c r="E109" s="39">
        <f>'Técnico. Arquivo- Uniformes EPI'!L7</f>
        <v>0</v>
      </c>
    </row>
    <row r="110" spans="2:5" ht="15.75" x14ac:dyDescent="0.25">
      <c r="B110" s="17" t="s">
        <v>24</v>
      </c>
      <c r="C110" s="9" t="s">
        <v>174</v>
      </c>
      <c r="D110" s="23"/>
      <c r="E110" s="25">
        <f>'Técnico. Arquivo- Uniformes EPI'!L15</f>
        <v>0</v>
      </c>
    </row>
    <row r="111" spans="2:5" ht="15.75" x14ac:dyDescent="0.25">
      <c r="B111" s="17" t="s">
        <v>26</v>
      </c>
      <c r="C111" s="9" t="s">
        <v>112</v>
      </c>
      <c r="D111" s="23"/>
      <c r="E111" s="25">
        <f>'Relógio de ponto'!E13</f>
        <v>0</v>
      </c>
    </row>
    <row r="112" spans="2:5" ht="15.75" x14ac:dyDescent="0.25">
      <c r="B112" s="17" t="s">
        <v>28</v>
      </c>
      <c r="C112" s="9" t="s">
        <v>33</v>
      </c>
      <c r="D112" s="23"/>
      <c r="E112" s="25"/>
    </row>
    <row r="113" spans="2:5" ht="16.5" thickBot="1" x14ac:dyDescent="0.3">
      <c r="B113" s="118" t="s">
        <v>64</v>
      </c>
      <c r="C113" s="119"/>
      <c r="D113" s="32"/>
      <c r="E113" s="33">
        <f>SUM(E109:E112)</f>
        <v>0</v>
      </c>
    </row>
    <row r="114" spans="2:5" ht="15.75" x14ac:dyDescent="0.25">
      <c r="B114" s="5" t="s">
        <v>113</v>
      </c>
      <c r="C114" s="5"/>
      <c r="D114" s="5"/>
      <c r="E114" s="6"/>
    </row>
    <row r="115" spans="2:5" ht="15.75" x14ac:dyDescent="0.25">
      <c r="B115" s="5"/>
      <c r="C115" s="5"/>
      <c r="D115" s="5"/>
      <c r="E115" s="6"/>
    </row>
    <row r="116" spans="2:5" ht="16.5" thickBot="1" x14ac:dyDescent="0.3">
      <c r="B116" s="155" t="s">
        <v>114</v>
      </c>
      <c r="C116" s="155"/>
      <c r="D116" s="155"/>
      <c r="E116" s="155"/>
    </row>
    <row r="117" spans="2:5" ht="15.75" x14ac:dyDescent="0.25">
      <c r="B117" s="116"/>
      <c r="C117" s="117"/>
      <c r="D117" s="117"/>
      <c r="E117" s="14" t="s">
        <v>173</v>
      </c>
    </row>
    <row r="118" spans="2:5" ht="15.75" x14ac:dyDescent="0.25">
      <c r="B118" s="15">
        <v>6</v>
      </c>
      <c r="C118" s="38" t="s">
        <v>115</v>
      </c>
      <c r="D118" s="38" t="s">
        <v>43</v>
      </c>
      <c r="E118" s="16" t="s">
        <v>21</v>
      </c>
    </row>
    <row r="119" spans="2:5" ht="15.75" x14ac:dyDescent="0.25">
      <c r="B119" s="17" t="s">
        <v>22</v>
      </c>
      <c r="C119" s="9" t="s">
        <v>116</v>
      </c>
      <c r="D119" s="10"/>
      <c r="E119" s="25">
        <f>D119*(E113+E104+E75+E63+E13)</f>
        <v>0</v>
      </c>
    </row>
    <row r="120" spans="2:5" ht="15.75" x14ac:dyDescent="0.25">
      <c r="B120" s="17" t="s">
        <v>24</v>
      </c>
      <c r="C120" s="9" t="s">
        <v>117</v>
      </c>
      <c r="D120" s="10"/>
      <c r="E120" s="25">
        <f>D120*(E113+E104+E75+E63+E13+E119)</f>
        <v>0</v>
      </c>
    </row>
    <row r="121" spans="2:5" ht="15.75" x14ac:dyDescent="0.25">
      <c r="B121" s="17" t="s">
        <v>26</v>
      </c>
      <c r="C121" s="9" t="s">
        <v>118</v>
      </c>
      <c r="D121" s="10">
        <f>SUM(D122:D124)</f>
        <v>0</v>
      </c>
      <c r="E121" s="25">
        <f>(E120+E119+E113+E104+E75+E63+E13)/(100%-D121)*D121</f>
        <v>0</v>
      </c>
    </row>
    <row r="122" spans="2:5" ht="15.75" x14ac:dyDescent="0.25">
      <c r="B122" s="17"/>
      <c r="C122" s="9" t="s">
        <v>119</v>
      </c>
      <c r="D122" s="10"/>
      <c r="E122" s="25"/>
    </row>
    <row r="123" spans="2:5" ht="15.75" x14ac:dyDescent="0.25">
      <c r="B123" s="17"/>
      <c r="C123" s="9" t="s">
        <v>120</v>
      </c>
      <c r="D123" s="10"/>
      <c r="E123" s="25"/>
    </row>
    <row r="124" spans="2:5" ht="15.75" x14ac:dyDescent="0.25">
      <c r="B124" s="17"/>
      <c r="C124" s="9" t="s">
        <v>121</v>
      </c>
      <c r="D124" s="10"/>
      <c r="E124" s="25"/>
    </row>
    <row r="125" spans="2:5" ht="16.5" thickBot="1" x14ac:dyDescent="0.3">
      <c r="B125" s="118" t="s">
        <v>64</v>
      </c>
      <c r="C125" s="119"/>
      <c r="D125" s="30">
        <f>D119+D120+D121</f>
        <v>0</v>
      </c>
      <c r="E125" s="33">
        <f>SUM(E119:E124)</f>
        <v>0</v>
      </c>
    </row>
    <row r="126" spans="2:5" ht="15.75" x14ac:dyDescent="0.25">
      <c r="B126" s="121" t="s">
        <v>122</v>
      </c>
      <c r="C126" s="121"/>
      <c r="D126" s="121"/>
      <c r="E126" s="121"/>
    </row>
    <row r="127" spans="2:5" ht="15.75" x14ac:dyDescent="0.25">
      <c r="B127" s="5"/>
      <c r="C127" s="5"/>
      <c r="D127" s="5"/>
      <c r="E127" s="6"/>
    </row>
    <row r="128" spans="2:5" ht="16.5" thickBot="1" x14ac:dyDescent="0.3">
      <c r="B128" s="155" t="s">
        <v>123</v>
      </c>
      <c r="C128" s="155"/>
      <c r="D128" s="155"/>
      <c r="E128" s="155"/>
    </row>
    <row r="129" spans="2:5" ht="15.75" x14ac:dyDescent="0.25">
      <c r="B129" s="116"/>
      <c r="C129" s="117"/>
      <c r="D129" s="117"/>
      <c r="E129" s="14" t="s">
        <v>173</v>
      </c>
    </row>
    <row r="130" spans="2:5" ht="15.75" x14ac:dyDescent="0.25">
      <c r="B130" s="15"/>
      <c r="C130" s="8" t="s">
        <v>124</v>
      </c>
      <c r="D130" s="8"/>
      <c r="E130" s="16" t="s">
        <v>21</v>
      </c>
    </row>
    <row r="131" spans="2:5" ht="15.75" x14ac:dyDescent="0.25">
      <c r="B131" s="15" t="s">
        <v>22</v>
      </c>
      <c r="C131" s="9" t="s">
        <v>125</v>
      </c>
      <c r="D131" s="9"/>
      <c r="E131" s="25">
        <f>E13</f>
        <v>0</v>
      </c>
    </row>
    <row r="132" spans="2:5" ht="15.75" x14ac:dyDescent="0.25">
      <c r="B132" s="15" t="s">
        <v>24</v>
      </c>
      <c r="C132" s="9" t="s">
        <v>39</v>
      </c>
      <c r="D132" s="9"/>
      <c r="E132" s="25">
        <f>E63</f>
        <v>0</v>
      </c>
    </row>
    <row r="133" spans="2:5" ht="15.75" x14ac:dyDescent="0.25">
      <c r="B133" s="15" t="s">
        <v>26</v>
      </c>
      <c r="C133" s="9" t="s">
        <v>126</v>
      </c>
      <c r="D133" s="9"/>
      <c r="E133" s="25">
        <f>E75</f>
        <v>0</v>
      </c>
    </row>
    <row r="134" spans="2:5" ht="15.75" x14ac:dyDescent="0.25">
      <c r="B134" s="15" t="s">
        <v>28</v>
      </c>
      <c r="C134" s="9" t="s">
        <v>89</v>
      </c>
      <c r="D134" s="9"/>
      <c r="E134" s="25">
        <f>E104</f>
        <v>0</v>
      </c>
    </row>
    <row r="135" spans="2:5" ht="15.75" x14ac:dyDescent="0.25">
      <c r="B135" s="15" t="s">
        <v>30</v>
      </c>
      <c r="C135" s="9" t="s">
        <v>108</v>
      </c>
      <c r="D135" s="9"/>
      <c r="E135" s="25">
        <f>E113</f>
        <v>0</v>
      </c>
    </row>
    <row r="136" spans="2:5" ht="15.75" x14ac:dyDescent="0.25">
      <c r="B136" s="129" t="s">
        <v>127</v>
      </c>
      <c r="C136" s="130"/>
      <c r="D136" s="8"/>
      <c r="E136" s="26">
        <f>SUM(E131:E135)</f>
        <v>0</v>
      </c>
    </row>
    <row r="137" spans="2:5" ht="15.75" x14ac:dyDescent="0.25">
      <c r="B137" s="15" t="s">
        <v>32</v>
      </c>
      <c r="C137" s="9" t="s">
        <v>128</v>
      </c>
      <c r="D137" s="9"/>
      <c r="E137" s="25">
        <f>E125</f>
        <v>0</v>
      </c>
    </row>
    <row r="138" spans="2:5" ht="16.5" customHeight="1" thickBot="1" x14ac:dyDescent="0.3">
      <c r="B138" s="137" t="s">
        <v>129</v>
      </c>
      <c r="C138" s="138"/>
      <c r="D138" s="139"/>
      <c r="E138" s="64">
        <f>ROUND(SUM(E136:E137),2)</f>
        <v>0</v>
      </c>
    </row>
  </sheetData>
  <mergeCells count="51">
    <mergeCell ref="B18:E18"/>
    <mergeCell ref="B1:E1"/>
    <mergeCell ref="B4:E4"/>
    <mergeCell ref="B13:C13"/>
    <mergeCell ref="B15:E15"/>
    <mergeCell ref="B16:E16"/>
    <mergeCell ref="B53:C53"/>
    <mergeCell ref="B20:E20"/>
    <mergeCell ref="B25:C25"/>
    <mergeCell ref="B27:E27"/>
    <mergeCell ref="B28:E28"/>
    <mergeCell ref="B29:E29"/>
    <mergeCell ref="B31:E31"/>
    <mergeCell ref="B32:D32"/>
    <mergeCell ref="E34:E42"/>
    <mergeCell ref="B42:C42"/>
    <mergeCell ref="B43:E43"/>
    <mergeCell ref="B45:E45"/>
    <mergeCell ref="B78:E78"/>
    <mergeCell ref="B54:E54"/>
    <mergeCell ref="B55:E55"/>
    <mergeCell ref="B57:E57"/>
    <mergeCell ref="B58:D58"/>
    <mergeCell ref="B63:C63"/>
    <mergeCell ref="B64:E64"/>
    <mergeCell ref="B65:E65"/>
    <mergeCell ref="B66:E66"/>
    <mergeCell ref="B67:D67"/>
    <mergeCell ref="B75:C75"/>
    <mergeCell ref="B76:E76"/>
    <mergeCell ref="B107:D107"/>
    <mergeCell ref="B80:E80"/>
    <mergeCell ref="B81:D81"/>
    <mergeCell ref="B89:C89"/>
    <mergeCell ref="B90:E90"/>
    <mergeCell ref="B91:E91"/>
    <mergeCell ref="B93:E93"/>
    <mergeCell ref="B94:D94"/>
    <mergeCell ref="B97:C97"/>
    <mergeCell ref="B99:E100"/>
    <mergeCell ref="B104:C104"/>
    <mergeCell ref="B106:E106"/>
    <mergeCell ref="B129:D129"/>
    <mergeCell ref="B136:C136"/>
    <mergeCell ref="B138:D138"/>
    <mergeCell ref="B113:C113"/>
    <mergeCell ref="B116:E116"/>
    <mergeCell ref="B117:D117"/>
    <mergeCell ref="B125:C125"/>
    <mergeCell ref="B126:E126"/>
    <mergeCell ref="B128:E128"/>
  </mergeCells>
  <pageMargins left="0.511811024" right="0.511811024" top="0.78740157499999996" bottom="0.78740157499999996" header="0.31496062000000002" footer="0.31496062000000002"/>
  <pageSetup paperSize="9" scale="9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82F4-9954-4A88-B27B-544DF8C379F8}">
  <sheetPr>
    <pageSetUpPr fitToPage="1"/>
  </sheetPr>
  <dimension ref="A1:G35"/>
  <sheetViews>
    <sheetView view="pageBreakPreview" topLeftCell="A13" zoomScale="60" zoomScaleNormal="100" workbookViewId="0">
      <selection activeCell="B21" sqref="B21"/>
    </sheetView>
  </sheetViews>
  <sheetFormatPr defaultRowHeight="15" x14ac:dyDescent="0.25"/>
  <cols>
    <col min="1" max="1" width="25.5703125" bestFit="1" customWidth="1"/>
    <col min="2" max="2" width="16.7109375" bestFit="1" customWidth="1"/>
    <col min="3" max="3" width="18.5703125" bestFit="1" customWidth="1"/>
    <col min="4" max="4" width="18.7109375" bestFit="1" customWidth="1"/>
    <col min="5" max="5" width="15.7109375" bestFit="1" customWidth="1"/>
    <col min="6" max="6" width="18.85546875" bestFit="1" customWidth="1"/>
  </cols>
  <sheetData>
    <row r="1" spans="1:7" ht="15.75" x14ac:dyDescent="0.25">
      <c r="A1" s="145" t="s">
        <v>130</v>
      </c>
      <c r="B1" s="146"/>
      <c r="C1" s="146"/>
      <c r="D1" s="146"/>
      <c r="E1" s="146"/>
      <c r="F1" s="146"/>
      <c r="G1" s="146"/>
    </row>
    <row r="2" spans="1:7" ht="15.75" x14ac:dyDescent="0.25">
      <c r="A2" s="40"/>
      <c r="B2" s="40"/>
      <c r="C2" s="40"/>
      <c r="D2" s="40"/>
      <c r="E2" s="40"/>
      <c r="F2" s="40"/>
      <c r="G2" s="40"/>
    </row>
    <row r="3" spans="1:7" ht="15.75" x14ac:dyDescent="0.25">
      <c r="A3" s="147" t="s">
        <v>131</v>
      </c>
      <c r="B3" s="148"/>
      <c r="C3" s="148"/>
      <c r="D3" s="148"/>
      <c r="E3" s="148"/>
      <c r="F3" s="148"/>
      <c r="G3" s="148"/>
    </row>
    <row r="4" spans="1:7" ht="16.5" thickBot="1" x14ac:dyDescent="0.3">
      <c r="A4" s="4"/>
      <c r="B4" s="4"/>
      <c r="C4" s="4"/>
      <c r="D4" s="4"/>
      <c r="E4" s="4"/>
      <c r="F4" s="4"/>
      <c r="G4" s="4"/>
    </row>
    <row r="5" spans="1:7" ht="16.5" thickBot="1" x14ac:dyDescent="0.3">
      <c r="A5" s="142" t="s">
        <v>132</v>
      </c>
      <c r="B5" s="143"/>
      <c r="C5" s="143"/>
      <c r="D5" s="143"/>
      <c r="E5" s="144"/>
      <c r="F5" s="4"/>
      <c r="G5" s="4"/>
    </row>
    <row r="6" spans="1:7" ht="32.25" thickBot="1" x14ac:dyDescent="0.3">
      <c r="A6" s="48" t="s">
        <v>133</v>
      </c>
      <c r="B6" s="49" t="s">
        <v>134</v>
      </c>
      <c r="C6" s="49" t="s">
        <v>135</v>
      </c>
      <c r="D6" s="50" t="s">
        <v>136</v>
      </c>
      <c r="E6" s="51" t="s">
        <v>137</v>
      </c>
      <c r="F6" s="4"/>
      <c r="G6" s="4"/>
    </row>
    <row r="7" spans="1:7" ht="16.5" thickBot="1" x14ac:dyDescent="0.3">
      <c r="A7" s="52" t="s">
        <v>173</v>
      </c>
      <c r="B7" s="41"/>
      <c r="C7" s="42">
        <v>2</v>
      </c>
      <c r="D7" s="42">
        <v>22</v>
      </c>
      <c r="E7" s="43">
        <f>B7*C7*D7</f>
        <v>0</v>
      </c>
      <c r="F7" s="44"/>
      <c r="G7" s="4"/>
    </row>
    <row r="8" spans="1:7" ht="16.5" thickBot="1" x14ac:dyDescent="0.3">
      <c r="A8" s="4"/>
      <c r="B8" s="4"/>
      <c r="C8" s="4"/>
      <c r="D8" s="4"/>
      <c r="E8" s="4"/>
      <c r="F8" s="4"/>
      <c r="G8" s="4"/>
    </row>
    <row r="9" spans="1:7" ht="16.5" thickBot="1" x14ac:dyDescent="0.3">
      <c r="A9" s="142" t="s">
        <v>138</v>
      </c>
      <c r="B9" s="143"/>
      <c r="C9" s="143"/>
      <c r="D9" s="143"/>
      <c r="E9" s="144"/>
      <c r="F9" s="4"/>
      <c r="G9" s="4"/>
    </row>
    <row r="10" spans="1:7" ht="16.5" thickBot="1" x14ac:dyDescent="0.3">
      <c r="A10" s="48" t="s">
        <v>133</v>
      </c>
      <c r="B10" s="49" t="s">
        <v>139</v>
      </c>
      <c r="C10" s="49" t="s">
        <v>140</v>
      </c>
      <c r="D10" s="49" t="s">
        <v>43</v>
      </c>
      <c r="E10" s="51" t="s">
        <v>141</v>
      </c>
      <c r="F10" s="4"/>
      <c r="G10" s="4"/>
    </row>
    <row r="11" spans="1:7" ht="16.5" thickBot="1" x14ac:dyDescent="0.3">
      <c r="A11" s="52" t="s">
        <v>173</v>
      </c>
      <c r="B11" s="41">
        <f>'Técnico em Arquivo'!E13</f>
        <v>0</v>
      </c>
      <c r="C11" s="45">
        <v>1</v>
      </c>
      <c r="D11" s="45">
        <v>0.06</v>
      </c>
      <c r="E11" s="43">
        <f>B11*C11*D11</f>
        <v>0</v>
      </c>
      <c r="F11" s="44"/>
      <c r="G11" s="4"/>
    </row>
    <row r="12" spans="1:7" ht="16.5" thickBot="1" x14ac:dyDescent="0.3">
      <c r="A12" s="4"/>
      <c r="B12" s="4"/>
      <c r="C12" s="4"/>
      <c r="D12" s="4"/>
      <c r="E12" s="4"/>
      <c r="F12" s="4"/>
      <c r="G12" s="4"/>
    </row>
    <row r="13" spans="1:7" ht="16.5" thickBot="1" x14ac:dyDescent="0.3">
      <c r="A13" s="149" t="s">
        <v>142</v>
      </c>
      <c r="B13" s="150"/>
      <c r="C13" s="150"/>
      <c r="D13" s="151"/>
      <c r="E13" s="4"/>
      <c r="F13" s="4"/>
      <c r="G13" s="4"/>
    </row>
    <row r="14" spans="1:7" ht="16.5" thickBot="1" x14ac:dyDescent="0.3">
      <c r="A14" s="48" t="s">
        <v>133</v>
      </c>
      <c r="B14" s="49" t="s">
        <v>137</v>
      </c>
      <c r="C14" s="49" t="s">
        <v>143</v>
      </c>
      <c r="D14" s="51" t="s">
        <v>144</v>
      </c>
      <c r="E14" s="4"/>
      <c r="F14" s="4"/>
      <c r="G14" s="4"/>
    </row>
    <row r="15" spans="1:7" ht="16.5" thickBot="1" x14ac:dyDescent="0.3">
      <c r="A15" s="52" t="s">
        <v>173</v>
      </c>
      <c r="B15" s="41">
        <f>E7</f>
        <v>0</v>
      </c>
      <c r="C15" s="41">
        <f>E11</f>
        <v>0</v>
      </c>
      <c r="D15" s="43">
        <f>B15-C15</f>
        <v>0</v>
      </c>
      <c r="E15" s="4"/>
      <c r="F15" s="4"/>
      <c r="G15" s="4"/>
    </row>
    <row r="16" spans="1:7" ht="15.75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147" t="s">
        <v>165</v>
      </c>
      <c r="B17" s="148"/>
      <c r="C17" s="148"/>
      <c r="D17" s="148"/>
      <c r="E17" s="148"/>
      <c r="F17" s="148"/>
      <c r="G17" s="148"/>
    </row>
    <row r="18" spans="1:7" ht="16.5" thickBot="1" x14ac:dyDescent="0.3">
      <c r="A18" s="4"/>
      <c r="B18" s="4"/>
      <c r="C18" s="4"/>
      <c r="D18" s="4"/>
      <c r="E18" s="4"/>
      <c r="F18" s="4"/>
      <c r="G18" s="4"/>
    </row>
    <row r="19" spans="1:7" ht="16.5" thickBot="1" x14ac:dyDescent="0.3">
      <c r="A19" s="149" t="s">
        <v>146</v>
      </c>
      <c r="B19" s="150"/>
      <c r="C19" s="150"/>
      <c r="D19" s="151"/>
      <c r="E19" s="4"/>
      <c r="F19" s="4"/>
      <c r="G19" s="4"/>
    </row>
    <row r="20" spans="1:7" ht="48" thickBot="1" x14ac:dyDescent="0.3">
      <c r="A20" s="53" t="s">
        <v>133</v>
      </c>
      <c r="B20" s="54" t="s">
        <v>147</v>
      </c>
      <c r="C20" s="55" t="s">
        <v>136</v>
      </c>
      <c r="D20" s="56" t="s">
        <v>148</v>
      </c>
      <c r="E20" s="4"/>
      <c r="F20" s="4"/>
      <c r="G20" s="4"/>
    </row>
    <row r="21" spans="1:7" ht="16.5" thickBot="1" x14ac:dyDescent="0.3">
      <c r="A21" s="52" t="s">
        <v>15</v>
      </c>
      <c r="B21" s="41"/>
      <c r="C21" s="42">
        <f>D7</f>
        <v>22</v>
      </c>
      <c r="D21" s="43">
        <f>B21*C21</f>
        <v>0</v>
      </c>
      <c r="E21" s="4"/>
      <c r="F21" s="4"/>
      <c r="G21" s="4"/>
    </row>
    <row r="22" spans="1:7" ht="16.5" thickBot="1" x14ac:dyDescent="0.3">
      <c r="A22" s="4"/>
      <c r="B22" s="4"/>
      <c r="C22" s="4"/>
      <c r="D22" s="4"/>
      <c r="E22" s="4"/>
      <c r="F22" s="4"/>
      <c r="G22" s="4"/>
    </row>
    <row r="23" spans="1:7" ht="16.5" thickBot="1" x14ac:dyDescent="0.3">
      <c r="A23" s="142" t="s">
        <v>149</v>
      </c>
      <c r="B23" s="143"/>
      <c r="C23" s="143"/>
      <c r="D23" s="144"/>
      <c r="E23" s="4"/>
      <c r="F23" s="4"/>
      <c r="G23" s="4"/>
    </row>
    <row r="24" spans="1:7" ht="16.5" thickBot="1" x14ac:dyDescent="0.3">
      <c r="A24" s="48" t="s">
        <v>133</v>
      </c>
      <c r="B24" s="49" t="s">
        <v>139</v>
      </c>
      <c r="C24" s="49" t="s">
        <v>150</v>
      </c>
      <c r="D24" s="51" t="s">
        <v>141</v>
      </c>
      <c r="E24" s="4"/>
      <c r="F24" s="4"/>
      <c r="G24" s="4"/>
    </row>
    <row r="25" spans="1:7" ht="16.5" thickBot="1" x14ac:dyDescent="0.3">
      <c r="A25" s="52" t="s">
        <v>15</v>
      </c>
      <c r="B25" s="41">
        <f>D21</f>
        <v>0</v>
      </c>
      <c r="C25" s="46">
        <v>0</v>
      </c>
      <c r="D25" s="43">
        <f>C25*C21</f>
        <v>0</v>
      </c>
      <c r="E25" s="4"/>
      <c r="F25" s="4"/>
      <c r="G25" s="4"/>
    </row>
    <row r="26" spans="1:7" ht="16.5" thickBot="1" x14ac:dyDescent="0.3">
      <c r="A26" s="4"/>
      <c r="B26" s="4"/>
      <c r="C26" s="4"/>
      <c r="D26" s="4"/>
      <c r="E26" s="4"/>
      <c r="F26" s="4"/>
      <c r="G26" s="4"/>
    </row>
    <row r="27" spans="1:7" ht="16.5" thickBot="1" x14ac:dyDescent="0.3">
      <c r="A27" s="142" t="s">
        <v>151</v>
      </c>
      <c r="B27" s="143"/>
      <c r="C27" s="143"/>
      <c r="D27" s="144"/>
      <c r="E27" s="4"/>
      <c r="F27" s="4"/>
      <c r="G27" s="4"/>
    </row>
    <row r="28" spans="1:7" ht="16.5" thickBot="1" x14ac:dyDescent="0.3">
      <c r="A28" s="48" t="s">
        <v>133</v>
      </c>
      <c r="B28" s="49" t="s">
        <v>137</v>
      </c>
      <c r="C28" s="49" t="s">
        <v>141</v>
      </c>
      <c r="D28" s="51" t="s">
        <v>144</v>
      </c>
      <c r="E28" s="4"/>
      <c r="F28" s="4"/>
      <c r="G28" s="4"/>
    </row>
    <row r="29" spans="1:7" ht="16.5" thickBot="1" x14ac:dyDescent="0.3">
      <c r="A29" s="52" t="s">
        <v>15</v>
      </c>
      <c r="B29" s="41">
        <f>D21</f>
        <v>0</v>
      </c>
      <c r="C29" s="41">
        <f>D25</f>
        <v>0</v>
      </c>
      <c r="D29" s="43">
        <f>B29-C29</f>
        <v>0</v>
      </c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6.5" thickBot="1" x14ac:dyDescent="0.3">
      <c r="A32" s="4"/>
      <c r="B32" s="4"/>
      <c r="C32" s="4"/>
      <c r="D32" s="4"/>
      <c r="E32" s="4"/>
      <c r="F32" s="4"/>
      <c r="G32" s="4"/>
    </row>
    <row r="33" spans="1:7" ht="16.5" thickBot="1" x14ac:dyDescent="0.3">
      <c r="A33" s="142" t="s">
        <v>166</v>
      </c>
      <c r="B33" s="143"/>
      <c r="C33" s="143"/>
      <c r="D33" s="143"/>
      <c r="E33" s="143"/>
      <c r="F33" s="143"/>
      <c r="G33" s="144"/>
    </row>
    <row r="34" spans="1:7" ht="16.5" thickBot="1" x14ac:dyDescent="0.3">
      <c r="A34" s="48" t="s">
        <v>133</v>
      </c>
      <c r="B34" s="49" t="s">
        <v>153</v>
      </c>
      <c r="C34" s="49" t="s">
        <v>154</v>
      </c>
      <c r="D34" s="49" t="s">
        <v>155</v>
      </c>
      <c r="E34" s="49" t="s">
        <v>156</v>
      </c>
      <c r="F34" s="58" t="s">
        <v>157</v>
      </c>
      <c r="G34" s="51" t="s">
        <v>34</v>
      </c>
    </row>
    <row r="35" spans="1:7" ht="16.5" thickBot="1" x14ac:dyDescent="0.3">
      <c r="A35" s="52" t="s">
        <v>14</v>
      </c>
      <c r="B35" s="41">
        <f>D15</f>
        <v>0</v>
      </c>
      <c r="C35" s="41">
        <f>D21</f>
        <v>0</v>
      </c>
      <c r="D35" s="41" t="s">
        <v>158</v>
      </c>
      <c r="E35" s="41" t="s">
        <v>158</v>
      </c>
      <c r="F35" s="47" t="s">
        <v>158</v>
      </c>
      <c r="G35" s="43">
        <f>SUM(B35:F35)</f>
        <v>0</v>
      </c>
    </row>
  </sheetData>
  <mergeCells count="10">
    <mergeCell ref="A19:D19"/>
    <mergeCell ref="A23:D23"/>
    <mergeCell ref="A27:D27"/>
    <mergeCell ref="A33:G33"/>
    <mergeCell ref="A1:G1"/>
    <mergeCell ref="A3:G3"/>
    <mergeCell ref="A5:E5"/>
    <mergeCell ref="A9:E9"/>
    <mergeCell ref="A13:D13"/>
    <mergeCell ref="A17:G17"/>
  </mergeCells>
  <pageMargins left="0.511811024" right="0.511811024" top="0.78740157499999996" bottom="0.78740157499999996" header="0.31496062000000002" footer="0.31496062000000002"/>
  <pageSetup paperSize="9" scale="80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4A9A-E8F6-47DF-A4A3-614B61C32DBE}">
  <dimension ref="A2:L15"/>
  <sheetViews>
    <sheetView view="pageBreakPreview" topLeftCell="A5" zoomScale="60" zoomScaleNormal="100" workbookViewId="0">
      <selection activeCell="J13" sqref="J13"/>
    </sheetView>
  </sheetViews>
  <sheetFormatPr defaultRowHeight="15" x14ac:dyDescent="0.25"/>
  <cols>
    <col min="1" max="1" width="6" customWidth="1"/>
    <col min="2" max="2" width="10.28515625" customWidth="1"/>
    <col min="3" max="3" width="13.5703125" customWidth="1"/>
    <col min="4" max="4" width="40.140625" customWidth="1"/>
    <col min="5" max="5" width="18.7109375" customWidth="1"/>
    <col min="6" max="6" width="12.7109375" customWidth="1"/>
    <col min="7" max="7" width="15.42578125" customWidth="1"/>
    <col min="8" max="8" width="12.7109375" customWidth="1"/>
    <col min="9" max="9" width="17" customWidth="1"/>
    <col min="10" max="11" width="17.7109375" customWidth="1"/>
    <col min="12" max="12" width="18.140625" customWidth="1"/>
  </cols>
  <sheetData>
    <row r="2" spans="1:12" ht="16.5" customHeight="1" x14ac:dyDescent="0.25">
      <c r="A2" s="160" t="s">
        <v>175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45" x14ac:dyDescent="0.25">
      <c r="A3" s="92" t="s">
        <v>176</v>
      </c>
      <c r="B3" s="93" t="s">
        <v>177</v>
      </c>
      <c r="C3" s="93" t="s">
        <v>178</v>
      </c>
      <c r="D3" s="93" t="s">
        <v>179</v>
      </c>
      <c r="E3" s="93" t="s">
        <v>180</v>
      </c>
      <c r="F3" s="93" t="s">
        <v>181</v>
      </c>
      <c r="G3" s="94" t="s">
        <v>182</v>
      </c>
      <c r="H3" s="94" t="s">
        <v>183</v>
      </c>
      <c r="I3" s="94" t="s">
        <v>184</v>
      </c>
      <c r="J3" s="95" t="s">
        <v>185</v>
      </c>
      <c r="K3" s="95" t="s">
        <v>186</v>
      </c>
      <c r="L3" s="96" t="s">
        <v>187</v>
      </c>
    </row>
    <row r="4" spans="1:12" x14ac:dyDescent="0.25">
      <c r="A4" s="161"/>
      <c r="B4" s="162"/>
      <c r="C4" s="162"/>
      <c r="D4" s="162"/>
      <c r="E4" s="162"/>
      <c r="F4" s="162"/>
      <c r="G4" s="162"/>
      <c r="H4" s="162"/>
      <c r="I4" s="162"/>
      <c r="J4" s="163"/>
      <c r="K4" s="76"/>
      <c r="L4" s="77"/>
    </row>
    <row r="5" spans="1:12" ht="68.25" customHeight="1" x14ac:dyDescent="0.25">
      <c r="A5" s="78">
        <v>1</v>
      </c>
      <c r="B5" s="79">
        <v>486224</v>
      </c>
      <c r="C5" s="79" t="s">
        <v>188</v>
      </c>
      <c r="D5" s="79" t="s">
        <v>189</v>
      </c>
      <c r="E5" s="79">
        <v>10</v>
      </c>
      <c r="F5" s="79" t="s">
        <v>190</v>
      </c>
      <c r="G5" s="80">
        <v>2</v>
      </c>
      <c r="H5" s="81">
        <f>G5*E5*2</f>
        <v>40</v>
      </c>
      <c r="I5" s="82">
        <f>H5*2</f>
        <v>80</v>
      </c>
      <c r="J5" s="83"/>
      <c r="K5" s="83">
        <f>H5*J5</f>
        <v>0</v>
      </c>
      <c r="L5" s="84">
        <f>I5*J5</f>
        <v>0</v>
      </c>
    </row>
    <row r="6" spans="1:12" ht="15" customHeight="1" x14ac:dyDescent="0.25">
      <c r="A6" s="157" t="s">
        <v>191</v>
      </c>
      <c r="B6" s="158"/>
      <c r="C6" s="158"/>
      <c r="D6" s="158"/>
      <c r="E6" s="158"/>
      <c r="F6" s="158"/>
      <c r="G6" s="158"/>
      <c r="H6" s="158"/>
      <c r="I6" s="158"/>
      <c r="J6" s="158"/>
      <c r="K6" s="159"/>
      <c r="L6" s="91">
        <f>L5/24</f>
        <v>0</v>
      </c>
    </row>
    <row r="7" spans="1:12" ht="20.25" customHeight="1" x14ac:dyDescent="0.25">
      <c r="A7" s="157" t="s">
        <v>192</v>
      </c>
      <c r="B7" s="158"/>
      <c r="C7" s="158"/>
      <c r="D7" s="158"/>
      <c r="E7" s="158"/>
      <c r="F7" s="158"/>
      <c r="G7" s="158"/>
      <c r="H7" s="158"/>
      <c r="I7" s="158"/>
      <c r="J7" s="158"/>
      <c r="K7" s="159"/>
      <c r="L7" s="91">
        <f>ROUND(L6/10,2)</f>
        <v>0</v>
      </c>
    </row>
    <row r="8" spans="1:12" ht="20.25" customHeight="1" x14ac:dyDescent="0.25"/>
    <row r="9" spans="1:12" ht="20.25" customHeight="1" x14ac:dyDescent="0.25">
      <c r="A9" s="164" t="s">
        <v>193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</row>
    <row r="10" spans="1:12" ht="54" customHeight="1" x14ac:dyDescent="0.25">
      <c r="A10" s="85" t="s">
        <v>176</v>
      </c>
      <c r="B10" s="85" t="s">
        <v>177</v>
      </c>
      <c r="C10" s="74" t="s">
        <v>178</v>
      </c>
      <c r="D10" s="74" t="s">
        <v>179</v>
      </c>
      <c r="E10" s="93" t="s">
        <v>180</v>
      </c>
      <c r="F10" s="74" t="s">
        <v>181</v>
      </c>
      <c r="G10" s="75" t="s">
        <v>182</v>
      </c>
      <c r="H10" s="75" t="s">
        <v>183</v>
      </c>
      <c r="I10" s="75" t="s">
        <v>184</v>
      </c>
      <c r="J10" s="85" t="s">
        <v>185</v>
      </c>
      <c r="K10" s="95" t="s">
        <v>186</v>
      </c>
      <c r="L10" s="96" t="s">
        <v>187</v>
      </c>
    </row>
    <row r="11" spans="1:12" ht="79.5" customHeight="1" x14ac:dyDescent="0.25">
      <c r="A11" s="86">
        <v>2</v>
      </c>
      <c r="B11" s="87">
        <v>608634</v>
      </c>
      <c r="C11" s="87" t="s">
        <v>188</v>
      </c>
      <c r="D11" s="87" t="s">
        <v>194</v>
      </c>
      <c r="E11" s="167">
        <v>10</v>
      </c>
      <c r="F11" s="87" t="s">
        <v>190</v>
      </c>
      <c r="G11" s="88">
        <v>1</v>
      </c>
      <c r="H11" s="88">
        <f>G11*E11*2</f>
        <v>20</v>
      </c>
      <c r="I11" s="89">
        <f>H11*2</f>
        <v>40</v>
      </c>
      <c r="J11" s="90"/>
      <c r="K11" s="83">
        <f>H11*J11</f>
        <v>0</v>
      </c>
      <c r="L11" s="84">
        <f>I11*J11</f>
        <v>0</v>
      </c>
    </row>
    <row r="12" spans="1:12" ht="41.25" customHeight="1" x14ac:dyDescent="0.25">
      <c r="A12" s="78">
        <v>3</v>
      </c>
      <c r="B12" s="79">
        <v>483888</v>
      </c>
      <c r="C12" s="79" t="s">
        <v>195</v>
      </c>
      <c r="D12" s="79" t="s">
        <v>196</v>
      </c>
      <c r="E12" s="168"/>
      <c r="F12" s="79">
        <v>1</v>
      </c>
      <c r="G12" s="80" t="s">
        <v>190</v>
      </c>
      <c r="H12" s="80">
        <f>F12*E11*12</f>
        <v>120</v>
      </c>
      <c r="I12" s="80">
        <f>H12*2</f>
        <v>240</v>
      </c>
      <c r="J12" s="83"/>
      <c r="K12" s="83">
        <f>H12*J12</f>
        <v>0</v>
      </c>
      <c r="L12" s="84">
        <f t="shared" ref="L12:L13" si="0">I12*J12</f>
        <v>0</v>
      </c>
    </row>
    <row r="13" spans="1:12" ht="36.75" customHeight="1" x14ac:dyDescent="0.25">
      <c r="A13" s="78">
        <v>4</v>
      </c>
      <c r="B13" s="79">
        <v>481070</v>
      </c>
      <c r="C13" s="79" t="s">
        <v>197</v>
      </c>
      <c r="D13" s="79" t="s">
        <v>198</v>
      </c>
      <c r="E13" s="169"/>
      <c r="F13" s="79">
        <v>1</v>
      </c>
      <c r="G13" s="80" t="s">
        <v>190</v>
      </c>
      <c r="H13" s="80">
        <f>E11*F13*12</f>
        <v>120</v>
      </c>
      <c r="I13" s="80">
        <f>H13*2</f>
        <v>240</v>
      </c>
      <c r="J13" s="83"/>
      <c r="K13" s="83">
        <f>H13*J13</f>
        <v>0</v>
      </c>
      <c r="L13" s="84">
        <f t="shared" si="0"/>
        <v>0</v>
      </c>
    </row>
    <row r="14" spans="1:12" ht="16.5" customHeight="1" x14ac:dyDescent="0.25">
      <c r="A14" s="157" t="s">
        <v>191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9"/>
      <c r="L14" s="91">
        <f>SUM(L11:L13)/24</f>
        <v>0</v>
      </c>
    </row>
    <row r="15" spans="1:12" x14ac:dyDescent="0.25">
      <c r="A15" s="157" t="s">
        <v>192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9"/>
      <c r="L15" s="91">
        <f>ROUND(L14/10,2)</f>
        <v>0</v>
      </c>
    </row>
  </sheetData>
  <mergeCells count="8">
    <mergeCell ref="A6:K6"/>
    <mergeCell ref="A15:K15"/>
    <mergeCell ref="A2:L2"/>
    <mergeCell ref="A4:J4"/>
    <mergeCell ref="A7:K7"/>
    <mergeCell ref="A9:L9"/>
    <mergeCell ref="E11:E13"/>
    <mergeCell ref="A14:K14"/>
  </mergeCells>
  <pageMargins left="0.511811024" right="0.511811024" top="0.78740157499999996" bottom="0.78740157499999996" header="0.31496062000000002" footer="0.31496062000000002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AA27-8804-4B35-859E-E0A31726A0E9}">
  <sheetPr>
    <pageSetUpPr fitToPage="1"/>
  </sheetPr>
  <dimension ref="A2:E13"/>
  <sheetViews>
    <sheetView view="pageBreakPreview" zoomScale="60" zoomScaleNormal="100" workbookViewId="0">
      <selection activeCell="E4" sqref="E4:E11"/>
    </sheetView>
  </sheetViews>
  <sheetFormatPr defaultRowHeight="15" x14ac:dyDescent="0.25"/>
  <cols>
    <col min="1" max="2" width="20.7109375" customWidth="1"/>
    <col min="3" max="3" width="25.42578125" customWidth="1"/>
    <col min="4" max="4" width="41.5703125" customWidth="1"/>
    <col min="5" max="5" width="31.42578125" customWidth="1"/>
  </cols>
  <sheetData>
    <row r="2" spans="1:5" ht="15.75" x14ac:dyDescent="0.25">
      <c r="A2" s="173" t="s">
        <v>199</v>
      </c>
      <c r="B2" s="174"/>
      <c r="C2" s="174"/>
      <c r="D2" s="174"/>
      <c r="E2" s="175"/>
    </row>
    <row r="3" spans="1:5" ht="15.75" x14ac:dyDescent="0.25">
      <c r="A3" s="67" t="s">
        <v>176</v>
      </c>
      <c r="B3" s="107" t="s">
        <v>177</v>
      </c>
      <c r="C3" s="68" t="s">
        <v>200</v>
      </c>
      <c r="D3" s="68" t="s">
        <v>201</v>
      </c>
      <c r="E3" s="69" t="s">
        <v>202</v>
      </c>
    </row>
    <row r="4" spans="1:5" x14ac:dyDescent="0.25">
      <c r="A4" s="176" t="s">
        <v>203</v>
      </c>
      <c r="B4" s="179">
        <v>438641</v>
      </c>
      <c r="C4" s="179">
        <v>4</v>
      </c>
      <c r="D4" s="182" t="s">
        <v>204</v>
      </c>
      <c r="E4" s="185"/>
    </row>
    <row r="5" spans="1:5" ht="15.75" customHeight="1" x14ac:dyDescent="0.25">
      <c r="A5" s="177"/>
      <c r="B5" s="180"/>
      <c r="C5" s="180"/>
      <c r="D5" s="183"/>
      <c r="E5" s="186"/>
    </row>
    <row r="6" spans="1:5" x14ac:dyDescent="0.25">
      <c r="A6" s="177"/>
      <c r="B6" s="180"/>
      <c r="C6" s="180"/>
      <c r="D6" s="183"/>
      <c r="E6" s="186"/>
    </row>
    <row r="7" spans="1:5" ht="15.75" customHeight="1" x14ac:dyDescent="0.25">
      <c r="A7" s="177"/>
      <c r="B7" s="180"/>
      <c r="C7" s="180"/>
      <c r="D7" s="183"/>
      <c r="E7" s="186"/>
    </row>
    <row r="8" spans="1:5" ht="15.75" customHeight="1" x14ac:dyDescent="0.25">
      <c r="A8" s="177"/>
      <c r="B8" s="180"/>
      <c r="C8" s="180"/>
      <c r="D8" s="183"/>
      <c r="E8" s="186"/>
    </row>
    <row r="9" spans="1:5" ht="15.75" customHeight="1" x14ac:dyDescent="0.25">
      <c r="A9" s="177"/>
      <c r="B9" s="180"/>
      <c r="C9" s="180"/>
      <c r="D9" s="183"/>
      <c r="E9" s="186"/>
    </row>
    <row r="10" spans="1:5" ht="15.75" customHeight="1" x14ac:dyDescent="0.25">
      <c r="A10" s="177"/>
      <c r="B10" s="180"/>
      <c r="C10" s="180"/>
      <c r="D10" s="183"/>
      <c r="E10" s="186"/>
    </row>
    <row r="11" spans="1:5" ht="15.75" customHeight="1" x14ac:dyDescent="0.25">
      <c r="A11" s="178"/>
      <c r="B11" s="181"/>
      <c r="C11" s="181"/>
      <c r="D11" s="184"/>
      <c r="E11" s="187"/>
    </row>
    <row r="12" spans="1:5" ht="15.75" x14ac:dyDescent="0.25">
      <c r="A12" s="170" t="s">
        <v>8</v>
      </c>
      <c r="B12" s="171"/>
      <c r="C12" s="171"/>
      <c r="D12" s="172"/>
      <c r="E12" s="70">
        <f>(E4*C4/120)</f>
        <v>0</v>
      </c>
    </row>
    <row r="13" spans="1:5" ht="15.75" x14ac:dyDescent="0.25">
      <c r="A13" s="170" t="s">
        <v>205</v>
      </c>
      <c r="B13" s="171"/>
      <c r="C13" s="171"/>
      <c r="D13" s="172"/>
      <c r="E13" s="70">
        <f>E12/159</f>
        <v>0</v>
      </c>
    </row>
  </sheetData>
  <mergeCells count="8">
    <mergeCell ref="A12:D12"/>
    <mergeCell ref="A13:D13"/>
    <mergeCell ref="A2:E2"/>
    <mergeCell ref="A4:A11"/>
    <mergeCell ref="C4:C11"/>
    <mergeCell ref="D4:D11"/>
    <mergeCell ref="E4:E11"/>
    <mergeCell ref="B4:B11"/>
  </mergeCell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38"/>
  <sheetViews>
    <sheetView view="pageBreakPreview" topLeftCell="A148" zoomScale="60" zoomScaleNormal="100" workbookViewId="0">
      <selection activeCell="D122" sqref="D122:D124"/>
    </sheetView>
  </sheetViews>
  <sheetFormatPr defaultRowHeight="15" x14ac:dyDescent="0.25"/>
  <cols>
    <col min="2" max="2" width="12.5703125" customWidth="1"/>
    <col min="3" max="3" width="73.5703125" customWidth="1"/>
    <col min="4" max="4" width="13.85546875" customWidth="1"/>
    <col min="5" max="5" width="40.140625" customWidth="1"/>
    <col min="6" max="6" width="12.28515625" customWidth="1"/>
  </cols>
  <sheetData>
    <row r="1" spans="2:5" ht="27" thickBot="1" x14ac:dyDescent="0.3">
      <c r="B1" s="134" t="s">
        <v>17</v>
      </c>
      <c r="C1" s="135"/>
      <c r="D1" s="135"/>
      <c r="E1" s="136"/>
    </row>
    <row r="2" spans="2:5" x14ac:dyDescent="0.25">
      <c r="B2" s="1"/>
      <c r="C2" s="1"/>
    </row>
    <row r="4" spans="2:5" ht="16.5" thickBot="1" x14ac:dyDescent="0.3">
      <c r="B4" s="115" t="s">
        <v>18</v>
      </c>
      <c r="C4" s="115"/>
      <c r="D4" s="115"/>
      <c r="E4" s="115"/>
    </row>
    <row r="5" spans="2:5" ht="15.75" x14ac:dyDescent="0.25">
      <c r="B5" s="12"/>
      <c r="C5" s="13"/>
      <c r="D5" s="13"/>
      <c r="E5" s="14" t="s">
        <v>19</v>
      </c>
    </row>
    <row r="6" spans="2:5" ht="15.75" x14ac:dyDescent="0.25">
      <c r="B6" s="15">
        <v>1</v>
      </c>
      <c r="C6" s="8" t="s">
        <v>20</v>
      </c>
      <c r="D6" s="8"/>
      <c r="E6" s="16" t="s">
        <v>21</v>
      </c>
    </row>
    <row r="7" spans="2:5" ht="15.75" x14ac:dyDescent="0.25">
      <c r="B7" s="17" t="s">
        <v>22</v>
      </c>
      <c r="C7" s="9" t="s">
        <v>23</v>
      </c>
      <c r="D7" s="9"/>
      <c r="E7" s="18"/>
    </row>
    <row r="8" spans="2:5" ht="15.75" x14ac:dyDescent="0.25">
      <c r="B8" s="17" t="s">
        <v>24</v>
      </c>
      <c r="C8" s="9" t="s">
        <v>25</v>
      </c>
      <c r="D8" s="9"/>
      <c r="E8" s="18">
        <v>0</v>
      </c>
    </row>
    <row r="9" spans="2:5" ht="15.75" x14ac:dyDescent="0.25">
      <c r="B9" s="17" t="s">
        <v>26</v>
      </c>
      <c r="C9" s="9" t="s">
        <v>27</v>
      </c>
      <c r="D9" s="9"/>
      <c r="E9" s="18">
        <v>0</v>
      </c>
    </row>
    <row r="10" spans="2:5" ht="15.75" x14ac:dyDescent="0.25">
      <c r="B10" s="17" t="s">
        <v>28</v>
      </c>
      <c r="C10" s="9" t="s">
        <v>29</v>
      </c>
      <c r="D10" s="9"/>
      <c r="E10" s="18">
        <v>0</v>
      </c>
    </row>
    <row r="11" spans="2:5" ht="15.75" x14ac:dyDescent="0.25">
      <c r="B11" s="17" t="s">
        <v>30</v>
      </c>
      <c r="C11" s="9" t="s">
        <v>31</v>
      </c>
      <c r="D11" s="9"/>
      <c r="E11" s="18">
        <v>0</v>
      </c>
    </row>
    <row r="12" spans="2:5" ht="15.75" x14ac:dyDescent="0.25">
      <c r="B12" s="17" t="s">
        <v>32</v>
      </c>
      <c r="C12" s="9" t="s">
        <v>33</v>
      </c>
      <c r="D12" s="9"/>
      <c r="E12" s="18">
        <v>0</v>
      </c>
    </row>
    <row r="13" spans="2:5" ht="15.75" x14ac:dyDescent="0.25">
      <c r="B13" s="129" t="s">
        <v>34</v>
      </c>
      <c r="C13" s="130"/>
      <c r="D13" s="8"/>
      <c r="E13" s="19">
        <f>SUM(E7:E12)</f>
        <v>0</v>
      </c>
    </row>
    <row r="14" spans="2:5" ht="16.5" thickBot="1" x14ac:dyDescent="0.3">
      <c r="B14" s="20" t="s">
        <v>35</v>
      </c>
      <c r="C14" s="21" t="s">
        <v>36</v>
      </c>
      <c r="D14" s="27">
        <f>D42</f>
        <v>0.33800000000000002</v>
      </c>
      <c r="E14" s="22">
        <f>D14*E13</f>
        <v>0</v>
      </c>
    </row>
    <row r="15" spans="2:5" ht="15.75" x14ac:dyDescent="0.25">
      <c r="B15" s="132" t="s">
        <v>37</v>
      </c>
      <c r="C15" s="133"/>
      <c r="D15" s="133"/>
      <c r="E15" s="133"/>
    </row>
    <row r="16" spans="2:5" ht="33" customHeight="1" x14ac:dyDescent="0.25">
      <c r="B16" s="123" t="s">
        <v>38</v>
      </c>
      <c r="C16" s="123"/>
      <c r="D16" s="123"/>
      <c r="E16" s="123"/>
    </row>
    <row r="17" spans="2:5" ht="15.75" x14ac:dyDescent="0.25">
      <c r="B17" s="5"/>
      <c r="C17" s="5"/>
      <c r="D17" s="5"/>
      <c r="E17" s="6"/>
    </row>
    <row r="18" spans="2:5" ht="15.75" x14ac:dyDescent="0.25">
      <c r="B18" s="115" t="s">
        <v>39</v>
      </c>
      <c r="C18" s="115"/>
      <c r="D18" s="115"/>
      <c r="E18" s="115"/>
    </row>
    <row r="19" spans="2:5" ht="15.75" x14ac:dyDescent="0.25">
      <c r="B19" s="7"/>
      <c r="C19" s="5"/>
      <c r="D19" s="5"/>
      <c r="E19" s="6"/>
    </row>
    <row r="20" spans="2:5" ht="16.5" thickBot="1" x14ac:dyDescent="0.3">
      <c r="B20" s="115" t="s">
        <v>40</v>
      </c>
      <c r="C20" s="115"/>
      <c r="D20" s="115"/>
      <c r="E20" s="115"/>
    </row>
    <row r="21" spans="2:5" ht="15.75" x14ac:dyDescent="0.25">
      <c r="B21" s="24"/>
      <c r="C21" s="13"/>
      <c r="D21" s="13"/>
      <c r="E21" s="14" t="s">
        <v>19</v>
      </c>
    </row>
    <row r="22" spans="2:5" ht="15.75" x14ac:dyDescent="0.25">
      <c r="B22" s="15" t="s">
        <v>41</v>
      </c>
      <c r="C22" s="8" t="s">
        <v>42</v>
      </c>
      <c r="D22" s="8" t="s">
        <v>43</v>
      </c>
      <c r="E22" s="16" t="s">
        <v>21</v>
      </c>
    </row>
    <row r="23" spans="2:5" ht="15.75" x14ac:dyDescent="0.25">
      <c r="B23" s="17" t="s">
        <v>22</v>
      </c>
      <c r="C23" s="9" t="s">
        <v>44</v>
      </c>
      <c r="D23" s="10">
        <v>8.3299999999999999E-2</v>
      </c>
      <c r="E23" s="25">
        <f>D23*E13</f>
        <v>0</v>
      </c>
    </row>
    <row r="24" spans="2:5" ht="15.75" x14ac:dyDescent="0.25">
      <c r="B24" s="17" t="s">
        <v>24</v>
      </c>
      <c r="C24" s="9" t="s">
        <v>45</v>
      </c>
      <c r="D24" s="10">
        <v>0.121</v>
      </c>
      <c r="E24" s="25">
        <f>D24*E13</f>
        <v>0</v>
      </c>
    </row>
    <row r="25" spans="2:5" ht="15.75" x14ac:dyDescent="0.25">
      <c r="B25" s="129" t="s">
        <v>34</v>
      </c>
      <c r="C25" s="130"/>
      <c r="D25" s="11">
        <f>SUM(D23:D24)</f>
        <v>0.20429999999999998</v>
      </c>
      <c r="E25" s="26">
        <f>SUM(E23:E24)</f>
        <v>0</v>
      </c>
    </row>
    <row r="26" spans="2:5" ht="27.75" customHeight="1" thickBot="1" x14ac:dyDescent="0.3">
      <c r="B26" s="20" t="s">
        <v>26</v>
      </c>
      <c r="C26" s="21" t="s">
        <v>46</v>
      </c>
      <c r="D26" s="27">
        <f>D25*D42</f>
        <v>6.9053400000000001E-2</v>
      </c>
      <c r="E26" s="28">
        <f>D26*E13</f>
        <v>0</v>
      </c>
    </row>
    <row r="27" spans="2:5" ht="47.25" customHeight="1" x14ac:dyDescent="0.25">
      <c r="B27" s="131" t="s">
        <v>47</v>
      </c>
      <c r="C27" s="131"/>
      <c r="D27" s="131"/>
      <c r="E27" s="131"/>
    </row>
    <row r="28" spans="2:5" ht="27" customHeight="1" x14ac:dyDescent="0.25">
      <c r="B28" s="123" t="s">
        <v>48</v>
      </c>
      <c r="C28" s="123"/>
      <c r="D28" s="123"/>
      <c r="E28" s="123"/>
    </row>
    <row r="29" spans="2:5" ht="29.25" customHeight="1" x14ac:dyDescent="0.25">
      <c r="B29" s="123" t="s">
        <v>49</v>
      </c>
      <c r="C29" s="123"/>
      <c r="D29" s="123"/>
      <c r="E29" s="123"/>
    </row>
    <row r="30" spans="2:5" ht="9.75" customHeight="1" x14ac:dyDescent="0.25">
      <c r="B30" s="5"/>
      <c r="C30" s="5"/>
      <c r="D30" s="5"/>
      <c r="E30" s="6"/>
    </row>
    <row r="31" spans="2:5" ht="16.5" thickBot="1" x14ac:dyDescent="0.3">
      <c r="B31" s="120" t="s">
        <v>50</v>
      </c>
      <c r="C31" s="120"/>
      <c r="D31" s="120"/>
      <c r="E31" s="120"/>
    </row>
    <row r="32" spans="2:5" ht="15.75" x14ac:dyDescent="0.25">
      <c r="B32" s="124"/>
      <c r="C32" s="125"/>
      <c r="D32" s="126"/>
      <c r="E32" s="14" t="s">
        <v>19</v>
      </c>
    </row>
    <row r="33" spans="2:5" ht="31.5" x14ac:dyDescent="0.25">
      <c r="B33" s="15" t="s">
        <v>51</v>
      </c>
      <c r="C33" s="8" t="s">
        <v>52</v>
      </c>
      <c r="D33" s="8" t="s">
        <v>53</v>
      </c>
      <c r="E33" s="16" t="s">
        <v>21</v>
      </c>
    </row>
    <row r="34" spans="2:5" ht="15.75" x14ac:dyDescent="0.25">
      <c r="B34" s="17" t="s">
        <v>22</v>
      </c>
      <c r="C34" s="9" t="s">
        <v>54</v>
      </c>
      <c r="D34" s="106">
        <v>0.2</v>
      </c>
      <c r="E34" s="127" t="s">
        <v>55</v>
      </c>
    </row>
    <row r="35" spans="2:5" ht="15.75" x14ac:dyDescent="0.25">
      <c r="B35" s="17" t="s">
        <v>24</v>
      </c>
      <c r="C35" s="9" t="s">
        <v>56</v>
      </c>
      <c r="D35" s="106">
        <v>2.5000000000000001E-2</v>
      </c>
      <c r="E35" s="127"/>
    </row>
    <row r="36" spans="2:5" ht="15.75" x14ac:dyDescent="0.25">
      <c r="B36" s="17" t="s">
        <v>26</v>
      </c>
      <c r="C36" s="9" t="s">
        <v>57</v>
      </c>
      <c r="D36" s="65"/>
      <c r="E36" s="127"/>
    </row>
    <row r="37" spans="2:5" ht="15.75" x14ac:dyDescent="0.25">
      <c r="B37" s="17" t="s">
        <v>28</v>
      </c>
      <c r="C37" s="9" t="s">
        <v>58</v>
      </c>
      <c r="D37" s="106">
        <v>1.4999999999999999E-2</v>
      </c>
      <c r="E37" s="127"/>
    </row>
    <row r="38" spans="2:5" ht="15.75" x14ac:dyDescent="0.25">
      <c r="B38" s="17" t="s">
        <v>30</v>
      </c>
      <c r="C38" s="9" t="s">
        <v>59</v>
      </c>
      <c r="D38" s="106">
        <v>0.01</v>
      </c>
      <c r="E38" s="127"/>
    </row>
    <row r="39" spans="2:5" ht="15.75" x14ac:dyDescent="0.25">
      <c r="B39" s="17" t="s">
        <v>32</v>
      </c>
      <c r="C39" s="9" t="s">
        <v>60</v>
      </c>
      <c r="D39" s="106">
        <v>6.0000000000000001E-3</v>
      </c>
      <c r="E39" s="127"/>
    </row>
    <row r="40" spans="2:5" ht="15.75" x14ac:dyDescent="0.25">
      <c r="B40" s="17" t="s">
        <v>35</v>
      </c>
      <c r="C40" s="9" t="s">
        <v>61</v>
      </c>
      <c r="D40" s="106">
        <v>2E-3</v>
      </c>
      <c r="E40" s="127"/>
    </row>
    <row r="41" spans="2:5" ht="15.75" x14ac:dyDescent="0.25">
      <c r="B41" s="17" t="s">
        <v>62</v>
      </c>
      <c r="C41" s="9" t="s">
        <v>63</v>
      </c>
      <c r="D41" s="106">
        <v>0.08</v>
      </c>
      <c r="E41" s="127"/>
    </row>
    <row r="42" spans="2:5" ht="27" customHeight="1" thickBot="1" x14ac:dyDescent="0.3">
      <c r="B42" s="118" t="s">
        <v>64</v>
      </c>
      <c r="C42" s="119"/>
      <c r="D42" s="30">
        <f>SUM(D34:D41)</f>
        <v>0.33800000000000002</v>
      </c>
      <c r="E42" s="128"/>
    </row>
    <row r="43" spans="2:5" ht="75.75" customHeight="1" x14ac:dyDescent="0.25">
      <c r="B43" s="121" t="s">
        <v>65</v>
      </c>
      <c r="C43" s="121"/>
      <c r="D43" s="121"/>
      <c r="E43" s="121"/>
    </row>
    <row r="44" spans="2:5" ht="14.25" customHeight="1" x14ac:dyDescent="0.25">
      <c r="B44" s="5"/>
      <c r="C44" s="5"/>
      <c r="D44" s="5"/>
      <c r="E44" s="6"/>
    </row>
    <row r="45" spans="2:5" ht="16.5" thickBot="1" x14ac:dyDescent="0.3">
      <c r="B45" s="115" t="s">
        <v>66</v>
      </c>
      <c r="C45" s="115"/>
      <c r="D45" s="115"/>
      <c r="E45" s="115"/>
    </row>
    <row r="46" spans="2:5" ht="15.75" x14ac:dyDescent="0.25">
      <c r="B46" s="24"/>
      <c r="C46" s="13"/>
      <c r="D46" s="13"/>
      <c r="E46" s="14" t="s">
        <v>19</v>
      </c>
    </row>
    <row r="47" spans="2:5" ht="15.75" x14ac:dyDescent="0.25">
      <c r="B47" s="15" t="s">
        <v>67</v>
      </c>
      <c r="C47" s="8" t="s">
        <v>68</v>
      </c>
      <c r="D47" s="8"/>
      <c r="E47" s="16" t="s">
        <v>21</v>
      </c>
    </row>
    <row r="48" spans="2:5" ht="15.75" x14ac:dyDescent="0.25">
      <c r="B48" s="17" t="s">
        <v>22</v>
      </c>
      <c r="C48" s="9" t="s">
        <v>69</v>
      </c>
      <c r="D48" s="9"/>
      <c r="E48" s="31">
        <f>'Técnico(a) - Memória de Cálculo'!D15</f>
        <v>0</v>
      </c>
    </row>
    <row r="49" spans="2:5" ht="15.75" x14ac:dyDescent="0.25">
      <c r="B49" s="17" t="s">
        <v>24</v>
      </c>
      <c r="C49" s="9" t="s">
        <v>70</v>
      </c>
      <c r="D49" s="9"/>
      <c r="E49" s="25">
        <f>'Técnico(a) - Memória de Cálculo'!D21</f>
        <v>0</v>
      </c>
    </row>
    <row r="50" spans="2:5" ht="15.75" x14ac:dyDescent="0.25">
      <c r="B50" s="17" t="s">
        <v>26</v>
      </c>
      <c r="C50" s="9" t="s">
        <v>71</v>
      </c>
      <c r="D50" s="9"/>
      <c r="E50" s="25">
        <v>0</v>
      </c>
    </row>
    <row r="51" spans="2:5" ht="15.75" x14ac:dyDescent="0.25">
      <c r="B51" s="17" t="s">
        <v>28</v>
      </c>
      <c r="C51" s="9" t="s">
        <v>72</v>
      </c>
      <c r="D51" s="9"/>
      <c r="E51" s="25"/>
    </row>
    <row r="52" spans="2:5" ht="15.75" x14ac:dyDescent="0.25">
      <c r="B52" s="17" t="s">
        <v>30</v>
      </c>
      <c r="C52" s="9" t="s">
        <v>73</v>
      </c>
      <c r="D52" s="9"/>
      <c r="E52" s="25">
        <v>0</v>
      </c>
    </row>
    <row r="53" spans="2:5" ht="16.5" thickBot="1" x14ac:dyDescent="0.3">
      <c r="B53" s="118" t="s">
        <v>34</v>
      </c>
      <c r="C53" s="119"/>
      <c r="D53" s="32"/>
      <c r="E53" s="33">
        <f>SUM(E48:E52)</f>
        <v>0</v>
      </c>
    </row>
    <row r="54" spans="2:5" ht="15.75" x14ac:dyDescent="0.25">
      <c r="B54" s="121" t="s">
        <v>74</v>
      </c>
      <c r="C54" s="121"/>
      <c r="D54" s="121"/>
      <c r="E54" s="121"/>
    </row>
    <row r="55" spans="2:5" ht="46.5" customHeight="1" x14ac:dyDescent="0.25">
      <c r="B55" s="122" t="s">
        <v>75</v>
      </c>
      <c r="C55" s="121"/>
      <c r="D55" s="121"/>
      <c r="E55" s="121"/>
    </row>
    <row r="56" spans="2:5" ht="15.75" x14ac:dyDescent="0.25">
      <c r="B56" s="5"/>
      <c r="C56" s="5"/>
      <c r="D56" s="5"/>
      <c r="E56" s="6"/>
    </row>
    <row r="57" spans="2:5" ht="16.5" thickBot="1" x14ac:dyDescent="0.3">
      <c r="B57" s="115" t="s">
        <v>76</v>
      </c>
      <c r="C57" s="115"/>
      <c r="D57" s="115"/>
      <c r="E57" s="115"/>
    </row>
    <row r="58" spans="2:5" ht="15.75" x14ac:dyDescent="0.25">
      <c r="B58" s="116"/>
      <c r="C58" s="117"/>
      <c r="D58" s="117"/>
      <c r="E58" s="14" t="s">
        <v>19</v>
      </c>
    </row>
    <row r="59" spans="2:5" ht="15.75" x14ac:dyDescent="0.25">
      <c r="B59" s="15">
        <v>2</v>
      </c>
      <c r="C59" s="8" t="s">
        <v>77</v>
      </c>
      <c r="D59" s="8"/>
      <c r="E59" s="16" t="s">
        <v>21</v>
      </c>
    </row>
    <row r="60" spans="2:5" ht="15.75" x14ac:dyDescent="0.25">
      <c r="B60" s="17" t="s">
        <v>41</v>
      </c>
      <c r="C60" s="9" t="s">
        <v>42</v>
      </c>
      <c r="D60" s="9"/>
      <c r="E60" s="25">
        <f>E25</f>
        <v>0</v>
      </c>
    </row>
    <row r="61" spans="2:5" ht="31.5" x14ac:dyDescent="0.25">
      <c r="B61" s="17" t="s">
        <v>51</v>
      </c>
      <c r="C61" s="9" t="s">
        <v>78</v>
      </c>
      <c r="D61" s="9"/>
      <c r="E61" s="25">
        <f>(E14+E26)</f>
        <v>0</v>
      </c>
    </row>
    <row r="62" spans="2:5" ht="15.75" x14ac:dyDescent="0.25">
      <c r="B62" s="17" t="s">
        <v>67</v>
      </c>
      <c r="C62" s="9" t="s">
        <v>68</v>
      </c>
      <c r="D62" s="9"/>
      <c r="E62" s="25">
        <f>E53</f>
        <v>0</v>
      </c>
    </row>
    <row r="63" spans="2:5" ht="16.5" thickBot="1" x14ac:dyDescent="0.3">
      <c r="B63" s="118" t="s">
        <v>34</v>
      </c>
      <c r="C63" s="119"/>
      <c r="D63" s="32"/>
      <c r="E63" s="33">
        <f>SUM(E60:E62)</f>
        <v>0</v>
      </c>
    </row>
    <row r="64" spans="2:5" ht="51.75" customHeight="1" x14ac:dyDescent="0.25">
      <c r="B64" s="121" t="s">
        <v>79</v>
      </c>
      <c r="C64" s="121"/>
      <c r="D64" s="121"/>
      <c r="E64" s="121"/>
    </row>
    <row r="65" spans="2:5" ht="15.75" x14ac:dyDescent="0.25">
      <c r="B65" s="121"/>
      <c r="C65" s="121"/>
      <c r="D65" s="121"/>
      <c r="E65" s="121"/>
    </row>
    <row r="66" spans="2:5" ht="16.5" thickBot="1" x14ac:dyDescent="0.3">
      <c r="B66" s="115" t="s">
        <v>80</v>
      </c>
      <c r="C66" s="115"/>
      <c r="D66" s="115"/>
      <c r="E66" s="115"/>
    </row>
    <row r="67" spans="2:5" ht="15.75" x14ac:dyDescent="0.25">
      <c r="B67" s="116"/>
      <c r="C67" s="117"/>
      <c r="D67" s="117"/>
      <c r="E67" s="14" t="s">
        <v>19</v>
      </c>
    </row>
    <row r="68" spans="2:5" ht="15.75" x14ac:dyDescent="0.25">
      <c r="B68" s="15">
        <v>3</v>
      </c>
      <c r="C68" s="8" t="s">
        <v>81</v>
      </c>
      <c r="D68" s="8" t="s">
        <v>43</v>
      </c>
      <c r="E68" s="16" t="s">
        <v>21</v>
      </c>
    </row>
    <row r="69" spans="2:5" ht="15.75" x14ac:dyDescent="0.25">
      <c r="B69" s="17" t="s">
        <v>22</v>
      </c>
      <c r="C69" s="34" t="s">
        <v>82</v>
      </c>
      <c r="D69" s="65"/>
      <c r="E69" s="25">
        <f>D69*E13</f>
        <v>0</v>
      </c>
    </row>
    <row r="70" spans="2:5" ht="15.75" x14ac:dyDescent="0.25">
      <c r="B70" s="17" t="s">
        <v>24</v>
      </c>
      <c r="C70" s="34" t="s">
        <v>83</v>
      </c>
      <c r="D70" s="65"/>
      <c r="E70" s="25">
        <f>D70*E13</f>
        <v>0</v>
      </c>
    </row>
    <row r="71" spans="2:5" ht="15.75" x14ac:dyDescent="0.25">
      <c r="B71" s="17" t="s">
        <v>26</v>
      </c>
      <c r="C71" s="34" t="s">
        <v>84</v>
      </c>
      <c r="D71" s="65"/>
      <c r="E71" s="25">
        <f>D71*E13</f>
        <v>0</v>
      </c>
    </row>
    <row r="72" spans="2:5" ht="15.75" x14ac:dyDescent="0.25">
      <c r="B72" s="17" t="s">
        <v>28</v>
      </c>
      <c r="C72" s="34" t="s">
        <v>85</v>
      </c>
      <c r="D72" s="65"/>
      <c r="E72" s="25">
        <f>D72*E13</f>
        <v>0</v>
      </c>
    </row>
    <row r="73" spans="2:5" ht="15.75" x14ac:dyDescent="0.25">
      <c r="B73" s="17" t="s">
        <v>30</v>
      </c>
      <c r="C73" s="34" t="s">
        <v>86</v>
      </c>
      <c r="D73" s="65"/>
      <c r="E73" s="25">
        <f>D73*E13</f>
        <v>0</v>
      </c>
    </row>
    <row r="74" spans="2:5" ht="15.75" x14ac:dyDescent="0.25">
      <c r="B74" s="17" t="s">
        <v>32</v>
      </c>
      <c r="C74" s="34" t="s">
        <v>87</v>
      </c>
      <c r="D74" s="65"/>
      <c r="E74" s="25">
        <f>D74*E13</f>
        <v>0</v>
      </c>
    </row>
    <row r="75" spans="2:5" ht="15.75" x14ac:dyDescent="0.25">
      <c r="B75" s="118" t="s">
        <v>34</v>
      </c>
      <c r="C75" s="119"/>
      <c r="D75" s="66">
        <f>SUM(D69:D74)</f>
        <v>0</v>
      </c>
      <c r="E75" s="33">
        <f>SUM(E69:E74)</f>
        <v>0</v>
      </c>
    </row>
    <row r="76" spans="2:5" ht="30" customHeight="1" x14ac:dyDescent="0.25">
      <c r="B76" s="121" t="s">
        <v>88</v>
      </c>
      <c r="C76" s="121"/>
      <c r="D76" s="121"/>
      <c r="E76" s="121"/>
    </row>
    <row r="77" spans="2:5" ht="15.75" x14ac:dyDescent="0.25">
      <c r="B77" s="5"/>
      <c r="C77" s="5"/>
      <c r="D77" s="5"/>
      <c r="E77" s="6"/>
    </row>
    <row r="78" spans="2:5" ht="15.75" x14ac:dyDescent="0.25">
      <c r="B78" s="115" t="s">
        <v>89</v>
      </c>
      <c r="C78" s="115"/>
      <c r="D78" s="115"/>
      <c r="E78" s="115"/>
    </row>
    <row r="79" spans="2:5" ht="15.75" x14ac:dyDescent="0.25">
      <c r="B79" s="5"/>
      <c r="C79" s="5"/>
      <c r="D79" s="5"/>
      <c r="E79" s="6"/>
    </row>
    <row r="80" spans="2:5" ht="16.5" thickBot="1" x14ac:dyDescent="0.3">
      <c r="B80" s="115" t="s">
        <v>90</v>
      </c>
      <c r="C80" s="115"/>
      <c r="D80" s="115"/>
      <c r="E80" s="115"/>
    </row>
    <row r="81" spans="2:5" ht="15.75" x14ac:dyDescent="0.25">
      <c r="B81" s="140"/>
      <c r="C81" s="141"/>
      <c r="D81" s="141"/>
      <c r="E81" s="14" t="s">
        <v>19</v>
      </c>
    </row>
    <row r="82" spans="2:5" ht="15.75" x14ac:dyDescent="0.25">
      <c r="B82" s="15" t="s">
        <v>91</v>
      </c>
      <c r="C82" s="8" t="s">
        <v>92</v>
      </c>
      <c r="D82" s="8" t="s">
        <v>43</v>
      </c>
      <c r="E82" s="16" t="s">
        <v>21</v>
      </c>
    </row>
    <row r="83" spans="2:5" ht="15.75" x14ac:dyDescent="0.25">
      <c r="B83" s="17" t="s">
        <v>22</v>
      </c>
      <c r="C83" s="9" t="s">
        <v>93</v>
      </c>
      <c r="D83" s="10"/>
      <c r="E83" s="25">
        <f>D83*E13</f>
        <v>0</v>
      </c>
    </row>
    <row r="84" spans="2:5" ht="15.75" x14ac:dyDescent="0.25">
      <c r="B84" s="17" t="s">
        <v>24</v>
      </c>
      <c r="C84" s="9" t="s">
        <v>94</v>
      </c>
      <c r="D84" s="10"/>
      <c r="E84" s="25">
        <f>D84*E13</f>
        <v>0</v>
      </c>
    </row>
    <row r="85" spans="2:5" ht="15.75" x14ac:dyDescent="0.25">
      <c r="B85" s="17" t="s">
        <v>26</v>
      </c>
      <c r="C85" s="9" t="s">
        <v>95</v>
      </c>
      <c r="D85" s="10"/>
      <c r="E85" s="25">
        <f>D85*E13</f>
        <v>0</v>
      </c>
    </row>
    <row r="86" spans="2:5" ht="15.75" x14ac:dyDescent="0.25">
      <c r="B86" s="17" t="s">
        <v>28</v>
      </c>
      <c r="C86" s="9" t="s">
        <v>96</v>
      </c>
      <c r="D86" s="10"/>
      <c r="E86" s="25">
        <f>D86*E13</f>
        <v>0</v>
      </c>
    </row>
    <row r="87" spans="2:5" ht="15.75" x14ac:dyDescent="0.25">
      <c r="B87" s="17" t="s">
        <v>30</v>
      </c>
      <c r="C87" s="9" t="s">
        <v>97</v>
      </c>
      <c r="D87" s="10"/>
      <c r="E87" s="25">
        <f>D87*E13</f>
        <v>0</v>
      </c>
    </row>
    <row r="88" spans="2:5" ht="15.75" x14ac:dyDescent="0.25">
      <c r="B88" s="17" t="s">
        <v>32</v>
      </c>
      <c r="C88" s="9" t="s">
        <v>98</v>
      </c>
      <c r="D88" s="10"/>
      <c r="E88" s="25">
        <v>0</v>
      </c>
    </row>
    <row r="89" spans="2:5" ht="16.5" thickBot="1" x14ac:dyDescent="0.3">
      <c r="B89" s="118" t="s">
        <v>64</v>
      </c>
      <c r="C89" s="119"/>
      <c r="D89" s="30">
        <f>SUM(D83:D88)</f>
        <v>0</v>
      </c>
      <c r="E89" s="33">
        <f>SUM(E83:E88)</f>
        <v>0</v>
      </c>
    </row>
    <row r="90" spans="2:5" ht="31.5" customHeight="1" x14ac:dyDescent="0.25">
      <c r="B90" s="121" t="s">
        <v>99</v>
      </c>
      <c r="C90" s="121"/>
      <c r="D90" s="121"/>
      <c r="E90" s="121"/>
    </row>
    <row r="91" spans="2:5" ht="30" customHeight="1" x14ac:dyDescent="0.25">
      <c r="B91" s="122" t="s">
        <v>100</v>
      </c>
      <c r="C91" s="121"/>
      <c r="D91" s="121"/>
      <c r="E91" s="121"/>
    </row>
    <row r="92" spans="2:5" ht="15.75" x14ac:dyDescent="0.25">
      <c r="B92" s="5"/>
      <c r="C92" s="5"/>
      <c r="D92" s="5"/>
      <c r="E92" s="5"/>
    </row>
    <row r="93" spans="2:5" ht="16.5" thickBot="1" x14ac:dyDescent="0.3">
      <c r="B93" s="115" t="s">
        <v>101</v>
      </c>
      <c r="C93" s="115"/>
      <c r="D93" s="115"/>
      <c r="E93" s="115"/>
    </row>
    <row r="94" spans="2:5" ht="15.75" x14ac:dyDescent="0.25">
      <c r="B94" s="140"/>
      <c r="C94" s="141"/>
      <c r="D94" s="141"/>
      <c r="E94" s="14" t="s">
        <v>19</v>
      </c>
    </row>
    <row r="95" spans="2:5" ht="15.75" x14ac:dyDescent="0.25">
      <c r="B95" s="15" t="s">
        <v>102</v>
      </c>
      <c r="C95" s="8" t="s">
        <v>103</v>
      </c>
      <c r="D95" s="8"/>
      <c r="E95" s="16" t="s">
        <v>21</v>
      </c>
    </row>
    <row r="96" spans="2:5" ht="15.75" x14ac:dyDescent="0.25">
      <c r="B96" s="17" t="s">
        <v>22</v>
      </c>
      <c r="C96" s="9" t="s">
        <v>104</v>
      </c>
      <c r="D96" s="9"/>
      <c r="E96" s="25">
        <v>0</v>
      </c>
    </row>
    <row r="97" spans="2:5" ht="16.5" thickBot="1" x14ac:dyDescent="0.3">
      <c r="B97" s="118" t="s">
        <v>34</v>
      </c>
      <c r="C97" s="119"/>
      <c r="D97" s="32"/>
      <c r="E97" s="28">
        <f>SUM(E96)</f>
        <v>0</v>
      </c>
    </row>
    <row r="98" spans="2:5" ht="15.75" x14ac:dyDescent="0.25">
      <c r="B98" s="5"/>
      <c r="C98" s="5"/>
      <c r="D98" s="5"/>
      <c r="E98" s="6"/>
    </row>
    <row r="99" spans="2:5" x14ac:dyDescent="0.25">
      <c r="B99" s="120" t="s">
        <v>105</v>
      </c>
      <c r="C99" s="120"/>
      <c r="D99" s="120"/>
      <c r="E99" s="120"/>
    </row>
    <row r="100" spans="2:5" ht="15.75" thickBot="1" x14ac:dyDescent="0.3">
      <c r="B100" s="120"/>
      <c r="C100" s="120"/>
      <c r="D100" s="120"/>
      <c r="E100" s="120"/>
    </row>
    <row r="101" spans="2:5" ht="15.75" x14ac:dyDescent="0.25">
      <c r="B101" s="35">
        <v>4</v>
      </c>
      <c r="C101" s="36" t="s">
        <v>106</v>
      </c>
      <c r="D101" s="36"/>
      <c r="E101" s="37" t="s">
        <v>21</v>
      </c>
    </row>
    <row r="102" spans="2:5" ht="15.75" x14ac:dyDescent="0.25">
      <c r="B102" s="17" t="s">
        <v>91</v>
      </c>
      <c r="C102" s="9" t="s">
        <v>92</v>
      </c>
      <c r="D102" s="9"/>
      <c r="E102" s="25">
        <f>E89</f>
        <v>0</v>
      </c>
    </row>
    <row r="103" spans="2:5" ht="15.75" x14ac:dyDescent="0.25">
      <c r="B103" s="17" t="s">
        <v>102</v>
      </c>
      <c r="C103" s="9" t="s">
        <v>107</v>
      </c>
      <c r="D103" s="9"/>
      <c r="E103" s="25">
        <v>0</v>
      </c>
    </row>
    <row r="104" spans="2:5" ht="16.5" thickBot="1" x14ac:dyDescent="0.3">
      <c r="B104" s="118" t="s">
        <v>34</v>
      </c>
      <c r="C104" s="119"/>
      <c r="D104" s="32"/>
      <c r="E104" s="33">
        <f>SUM(E102:E103)</f>
        <v>0</v>
      </c>
    </row>
    <row r="105" spans="2:5" ht="15.75" x14ac:dyDescent="0.25">
      <c r="B105" s="5"/>
      <c r="C105" s="5"/>
      <c r="D105" s="5"/>
      <c r="E105" s="6"/>
    </row>
    <row r="106" spans="2:5" ht="16.5" thickBot="1" x14ac:dyDescent="0.3">
      <c r="B106" s="115" t="s">
        <v>108</v>
      </c>
      <c r="C106" s="115"/>
      <c r="D106" s="115"/>
      <c r="E106" s="115"/>
    </row>
    <row r="107" spans="2:5" ht="15.75" x14ac:dyDescent="0.25">
      <c r="B107" s="116"/>
      <c r="C107" s="117"/>
      <c r="D107" s="117"/>
      <c r="E107" s="14" t="s">
        <v>19</v>
      </c>
    </row>
    <row r="108" spans="2:5" ht="15.75" x14ac:dyDescent="0.25">
      <c r="B108" s="15">
        <v>5</v>
      </c>
      <c r="C108" s="38" t="s">
        <v>109</v>
      </c>
      <c r="D108" s="38" t="s">
        <v>43</v>
      </c>
      <c r="E108" s="16" t="s">
        <v>21</v>
      </c>
    </row>
    <row r="109" spans="2:5" ht="16.5" x14ac:dyDescent="0.25">
      <c r="B109" s="17" t="s">
        <v>22</v>
      </c>
      <c r="C109" s="9" t="s">
        <v>110</v>
      </c>
      <c r="D109" s="23"/>
      <c r="E109" s="39"/>
    </row>
    <row r="110" spans="2:5" ht="15.75" x14ac:dyDescent="0.25">
      <c r="B110" s="17" t="s">
        <v>24</v>
      </c>
      <c r="C110" s="9" t="s">
        <v>111</v>
      </c>
      <c r="D110" s="23"/>
      <c r="E110" s="25">
        <v>0</v>
      </c>
    </row>
    <row r="111" spans="2:5" ht="15.75" x14ac:dyDescent="0.25">
      <c r="B111" s="17" t="s">
        <v>26</v>
      </c>
      <c r="C111" s="9" t="s">
        <v>112</v>
      </c>
      <c r="D111" s="23"/>
      <c r="E111" s="25">
        <f>'Relógio de ponto'!E13</f>
        <v>0</v>
      </c>
    </row>
    <row r="112" spans="2:5" ht="15.75" x14ac:dyDescent="0.25">
      <c r="B112" s="17" t="s">
        <v>28</v>
      </c>
      <c r="C112" s="9" t="s">
        <v>33</v>
      </c>
      <c r="D112" s="23"/>
      <c r="E112" s="25"/>
    </row>
    <row r="113" spans="2:5" ht="16.5" thickBot="1" x14ac:dyDescent="0.3">
      <c r="B113" s="118" t="s">
        <v>64</v>
      </c>
      <c r="C113" s="119"/>
      <c r="D113" s="32"/>
      <c r="E113" s="33">
        <f>SUM(E109:E112)</f>
        <v>0</v>
      </c>
    </row>
    <row r="114" spans="2:5" ht="15.75" x14ac:dyDescent="0.25">
      <c r="B114" s="5" t="s">
        <v>113</v>
      </c>
      <c r="C114" s="5"/>
      <c r="D114" s="5"/>
      <c r="E114" s="6"/>
    </row>
    <row r="115" spans="2:5" ht="15.75" x14ac:dyDescent="0.25">
      <c r="B115" s="5"/>
      <c r="C115" s="5"/>
      <c r="D115" s="5"/>
      <c r="E115" s="6"/>
    </row>
    <row r="116" spans="2:5" ht="16.5" thickBot="1" x14ac:dyDescent="0.3">
      <c r="B116" s="115" t="s">
        <v>114</v>
      </c>
      <c r="C116" s="115"/>
      <c r="D116" s="115"/>
      <c r="E116" s="115"/>
    </row>
    <row r="117" spans="2:5" ht="15.75" x14ac:dyDescent="0.25">
      <c r="B117" s="116"/>
      <c r="C117" s="117"/>
      <c r="D117" s="117"/>
      <c r="E117" s="14" t="s">
        <v>19</v>
      </c>
    </row>
    <row r="118" spans="2:5" ht="15.75" x14ac:dyDescent="0.25">
      <c r="B118" s="15">
        <v>6</v>
      </c>
      <c r="C118" s="38" t="s">
        <v>115</v>
      </c>
      <c r="D118" s="38" t="s">
        <v>43</v>
      </c>
      <c r="E118" s="16" t="s">
        <v>21</v>
      </c>
    </row>
    <row r="119" spans="2:5" ht="15.75" x14ac:dyDescent="0.25">
      <c r="B119" s="17" t="s">
        <v>22</v>
      </c>
      <c r="C119" s="9" t="s">
        <v>116</v>
      </c>
      <c r="D119" s="10"/>
      <c r="E119" s="25">
        <f>D119*(E113+E104+E75+E63+E13)</f>
        <v>0</v>
      </c>
    </row>
    <row r="120" spans="2:5" ht="15.75" x14ac:dyDescent="0.25">
      <c r="B120" s="17" t="s">
        <v>24</v>
      </c>
      <c r="C120" s="9" t="s">
        <v>117</v>
      </c>
      <c r="D120" s="10"/>
      <c r="E120" s="25">
        <f>D120*(E113+E104+E75+E63+E13+E119)</f>
        <v>0</v>
      </c>
    </row>
    <row r="121" spans="2:5" ht="15.75" x14ac:dyDescent="0.25">
      <c r="B121" s="17" t="s">
        <v>26</v>
      </c>
      <c r="C121" s="9" t="s">
        <v>118</v>
      </c>
      <c r="D121" s="10">
        <f>SUM(D122:D124)</f>
        <v>0</v>
      </c>
      <c r="E121" s="25">
        <f>(E120+E119+E113+E104+E75+E63+E13)/(100%-D121)*D121</f>
        <v>0</v>
      </c>
    </row>
    <row r="122" spans="2:5" ht="15.75" x14ac:dyDescent="0.25">
      <c r="B122" s="17"/>
      <c r="C122" s="9" t="s">
        <v>119</v>
      </c>
      <c r="D122" s="10"/>
      <c r="E122" s="25"/>
    </row>
    <row r="123" spans="2:5" ht="15.75" x14ac:dyDescent="0.25">
      <c r="B123" s="17"/>
      <c r="C123" s="9" t="s">
        <v>120</v>
      </c>
      <c r="D123" s="10"/>
      <c r="E123" s="25"/>
    </row>
    <row r="124" spans="2:5" ht="15.75" x14ac:dyDescent="0.25">
      <c r="B124" s="17"/>
      <c r="C124" s="9" t="s">
        <v>121</v>
      </c>
      <c r="D124" s="10"/>
      <c r="E124" s="25"/>
    </row>
    <row r="125" spans="2:5" ht="16.5" thickBot="1" x14ac:dyDescent="0.3">
      <c r="B125" s="118" t="s">
        <v>64</v>
      </c>
      <c r="C125" s="119"/>
      <c r="D125" s="30">
        <f>D119+D120+D121</f>
        <v>0</v>
      </c>
      <c r="E125" s="33">
        <f>SUM(E119:E124)</f>
        <v>0</v>
      </c>
    </row>
    <row r="126" spans="2:5" ht="15.75" x14ac:dyDescent="0.25">
      <c r="B126" s="121" t="s">
        <v>122</v>
      </c>
      <c r="C126" s="121"/>
      <c r="D126" s="121"/>
      <c r="E126" s="121"/>
    </row>
    <row r="127" spans="2:5" ht="15.75" x14ac:dyDescent="0.25">
      <c r="B127" s="5"/>
      <c r="C127" s="5"/>
      <c r="D127" s="5"/>
      <c r="E127" s="6"/>
    </row>
    <row r="128" spans="2:5" ht="16.5" thickBot="1" x14ac:dyDescent="0.3">
      <c r="B128" s="115" t="s">
        <v>123</v>
      </c>
      <c r="C128" s="115"/>
      <c r="D128" s="115"/>
      <c r="E128" s="115"/>
    </row>
    <row r="129" spans="2:5" ht="15.75" x14ac:dyDescent="0.25">
      <c r="B129" s="116"/>
      <c r="C129" s="117"/>
      <c r="D129" s="117"/>
      <c r="E129" s="14" t="s">
        <v>19</v>
      </c>
    </row>
    <row r="130" spans="2:5" ht="15.75" x14ac:dyDescent="0.25">
      <c r="B130" s="15"/>
      <c r="C130" s="8" t="s">
        <v>124</v>
      </c>
      <c r="D130" s="8"/>
      <c r="E130" s="16" t="s">
        <v>21</v>
      </c>
    </row>
    <row r="131" spans="2:5" ht="15.75" x14ac:dyDescent="0.25">
      <c r="B131" s="15" t="s">
        <v>22</v>
      </c>
      <c r="C131" s="9" t="s">
        <v>125</v>
      </c>
      <c r="D131" s="9"/>
      <c r="E131" s="25">
        <f>E13</f>
        <v>0</v>
      </c>
    </row>
    <row r="132" spans="2:5" ht="15.75" x14ac:dyDescent="0.25">
      <c r="B132" s="15" t="s">
        <v>24</v>
      </c>
      <c r="C132" s="9" t="s">
        <v>39</v>
      </c>
      <c r="D132" s="9"/>
      <c r="E132" s="25">
        <f>E63</f>
        <v>0</v>
      </c>
    </row>
    <row r="133" spans="2:5" ht="15.75" x14ac:dyDescent="0.25">
      <c r="B133" s="15" t="s">
        <v>26</v>
      </c>
      <c r="C133" s="9" t="s">
        <v>126</v>
      </c>
      <c r="D133" s="9"/>
      <c r="E133" s="25">
        <f>E75</f>
        <v>0</v>
      </c>
    </row>
    <row r="134" spans="2:5" ht="15.75" x14ac:dyDescent="0.25">
      <c r="B134" s="15" t="s">
        <v>28</v>
      </c>
      <c r="C134" s="9" t="s">
        <v>89</v>
      </c>
      <c r="D134" s="9"/>
      <c r="E134" s="25">
        <f>E104</f>
        <v>0</v>
      </c>
    </row>
    <row r="135" spans="2:5" ht="15.75" x14ac:dyDescent="0.25">
      <c r="B135" s="15" t="s">
        <v>30</v>
      </c>
      <c r="C135" s="9" t="s">
        <v>108</v>
      </c>
      <c r="D135" s="9"/>
      <c r="E135" s="25">
        <f>E113</f>
        <v>0</v>
      </c>
    </row>
    <row r="136" spans="2:5" ht="15.75" x14ac:dyDescent="0.25">
      <c r="B136" s="129" t="s">
        <v>127</v>
      </c>
      <c r="C136" s="130"/>
      <c r="D136" s="8"/>
      <c r="E136" s="26">
        <f>SUM(E131:E135)</f>
        <v>0</v>
      </c>
    </row>
    <row r="137" spans="2:5" ht="15.75" x14ac:dyDescent="0.25">
      <c r="B137" s="15" t="s">
        <v>32</v>
      </c>
      <c r="C137" s="9" t="s">
        <v>128</v>
      </c>
      <c r="D137" s="9"/>
      <c r="E137" s="25">
        <f>E125</f>
        <v>0</v>
      </c>
    </row>
    <row r="138" spans="2:5" ht="16.5" thickBot="1" x14ac:dyDescent="0.3">
      <c r="B138" s="137" t="s">
        <v>129</v>
      </c>
      <c r="C138" s="138"/>
      <c r="D138" s="139"/>
      <c r="E138" s="64">
        <f>ROUND(SUM(E136:E137),2)</f>
        <v>0</v>
      </c>
    </row>
  </sheetData>
  <mergeCells count="51">
    <mergeCell ref="B116:E116"/>
    <mergeCell ref="B117:D117"/>
    <mergeCell ref="B125:C125"/>
    <mergeCell ref="B126:E126"/>
    <mergeCell ref="B128:E128"/>
    <mergeCell ref="B129:D129"/>
    <mergeCell ref="B136:C136"/>
    <mergeCell ref="B138:D138"/>
    <mergeCell ref="B76:E76"/>
    <mergeCell ref="B78:E78"/>
    <mergeCell ref="B80:E80"/>
    <mergeCell ref="B81:D81"/>
    <mergeCell ref="B89:C89"/>
    <mergeCell ref="B90:E90"/>
    <mergeCell ref="B91:E91"/>
    <mergeCell ref="B93:E93"/>
    <mergeCell ref="B94:D94"/>
    <mergeCell ref="B104:C104"/>
    <mergeCell ref="B106:E106"/>
    <mergeCell ref="B107:D107"/>
    <mergeCell ref="B113:C113"/>
    <mergeCell ref="B4:E4"/>
    <mergeCell ref="B13:C13"/>
    <mergeCell ref="B15:E15"/>
    <mergeCell ref="B16:E16"/>
    <mergeCell ref="B1:E1"/>
    <mergeCell ref="B18:E18"/>
    <mergeCell ref="B20:E20"/>
    <mergeCell ref="B25:C25"/>
    <mergeCell ref="B27:E27"/>
    <mergeCell ref="B28:E28"/>
    <mergeCell ref="B29:E29"/>
    <mergeCell ref="B31:E31"/>
    <mergeCell ref="B32:D32"/>
    <mergeCell ref="E34:E42"/>
    <mergeCell ref="B42:C42"/>
    <mergeCell ref="B43:E43"/>
    <mergeCell ref="B45:E45"/>
    <mergeCell ref="B53:C53"/>
    <mergeCell ref="B54:E54"/>
    <mergeCell ref="B55:E55"/>
    <mergeCell ref="B57:E57"/>
    <mergeCell ref="B58:D58"/>
    <mergeCell ref="B63:C63"/>
    <mergeCell ref="B64:E64"/>
    <mergeCell ref="B65:E65"/>
    <mergeCell ref="B66:E66"/>
    <mergeCell ref="B67:D67"/>
    <mergeCell ref="B75:C75"/>
    <mergeCell ref="B97:C97"/>
    <mergeCell ref="B99:E100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620-B892-4F09-B016-0595A58D26AB}">
  <sheetPr>
    <pageSetUpPr fitToPage="1"/>
  </sheetPr>
  <dimension ref="A1:G35"/>
  <sheetViews>
    <sheetView view="pageBreakPreview" topLeftCell="A21" zoomScale="60" zoomScaleNormal="100" workbookViewId="0">
      <selection activeCell="B21" sqref="B21"/>
    </sheetView>
  </sheetViews>
  <sheetFormatPr defaultRowHeight="15" x14ac:dyDescent="0.25"/>
  <cols>
    <col min="1" max="1" width="17.5703125" customWidth="1"/>
    <col min="2" max="2" width="16.7109375" bestFit="1" customWidth="1"/>
    <col min="3" max="3" width="18.5703125" bestFit="1" customWidth="1"/>
    <col min="4" max="4" width="15.7109375" bestFit="1" customWidth="1"/>
    <col min="5" max="5" width="11.42578125" bestFit="1" customWidth="1"/>
    <col min="6" max="6" width="13.7109375" bestFit="1" customWidth="1"/>
    <col min="7" max="7" width="9" bestFit="1" customWidth="1"/>
  </cols>
  <sheetData>
    <row r="1" spans="1:7" ht="15.75" x14ac:dyDescent="0.25">
      <c r="A1" s="145" t="s">
        <v>130</v>
      </c>
      <c r="B1" s="146"/>
      <c r="C1" s="146"/>
      <c r="D1" s="146"/>
      <c r="E1" s="146"/>
      <c r="F1" s="146"/>
      <c r="G1" s="146"/>
    </row>
    <row r="2" spans="1:7" ht="15.75" x14ac:dyDescent="0.25">
      <c r="A2" s="40"/>
      <c r="B2" s="40"/>
      <c r="C2" s="40"/>
      <c r="D2" s="40"/>
      <c r="E2" s="40"/>
      <c r="F2" s="40"/>
      <c r="G2" s="40"/>
    </row>
    <row r="3" spans="1:7" ht="15.75" x14ac:dyDescent="0.25">
      <c r="A3" s="147" t="s">
        <v>131</v>
      </c>
      <c r="B3" s="148"/>
      <c r="C3" s="148"/>
      <c r="D3" s="148"/>
      <c r="E3" s="148"/>
      <c r="F3" s="148"/>
      <c r="G3" s="148"/>
    </row>
    <row r="4" spans="1:7" ht="16.5" thickBot="1" x14ac:dyDescent="0.3">
      <c r="A4" s="4"/>
      <c r="B4" s="4"/>
      <c r="C4" s="4"/>
      <c r="D4" s="4"/>
      <c r="E4" s="4"/>
      <c r="F4" s="4"/>
      <c r="G4" s="4"/>
    </row>
    <row r="5" spans="1:7" ht="16.5" thickBot="1" x14ac:dyDescent="0.3">
      <c r="A5" s="142" t="s">
        <v>132</v>
      </c>
      <c r="B5" s="143"/>
      <c r="C5" s="143"/>
      <c r="D5" s="143"/>
      <c r="E5" s="144"/>
      <c r="F5" s="4"/>
      <c r="G5" s="4"/>
    </row>
    <row r="6" spans="1:7" ht="48" thickBot="1" x14ac:dyDescent="0.3">
      <c r="A6" s="48" t="s">
        <v>133</v>
      </c>
      <c r="B6" s="49" t="s">
        <v>134</v>
      </c>
      <c r="C6" s="49" t="s">
        <v>135</v>
      </c>
      <c r="D6" s="50" t="s">
        <v>136</v>
      </c>
      <c r="E6" s="51" t="s">
        <v>137</v>
      </c>
      <c r="F6" s="4"/>
      <c r="G6" s="4"/>
    </row>
    <row r="7" spans="1:7" ht="31.5" x14ac:dyDescent="0.25">
      <c r="A7" s="71" t="s">
        <v>19</v>
      </c>
      <c r="B7" s="41"/>
      <c r="C7" s="42">
        <v>2</v>
      </c>
      <c r="D7" s="42">
        <v>22</v>
      </c>
      <c r="E7" s="43">
        <f>B7*C7*D7</f>
        <v>0</v>
      </c>
      <c r="F7" s="44"/>
      <c r="G7" s="4"/>
    </row>
    <row r="8" spans="1:7" ht="16.5" thickBot="1" x14ac:dyDescent="0.3">
      <c r="A8" s="4"/>
      <c r="B8" s="4"/>
      <c r="C8" s="4"/>
      <c r="D8" s="4"/>
      <c r="E8" s="4"/>
      <c r="F8" s="4"/>
      <c r="G8" s="4"/>
    </row>
    <row r="9" spans="1:7" ht="16.5" thickBot="1" x14ac:dyDescent="0.3">
      <c r="A9" s="142" t="s">
        <v>138</v>
      </c>
      <c r="B9" s="143"/>
      <c r="C9" s="143"/>
      <c r="D9" s="143"/>
      <c r="E9" s="144"/>
      <c r="F9" s="4"/>
      <c r="G9" s="4"/>
    </row>
    <row r="10" spans="1:7" ht="16.5" thickBot="1" x14ac:dyDescent="0.3">
      <c r="A10" s="48" t="s">
        <v>133</v>
      </c>
      <c r="B10" s="49" t="s">
        <v>139</v>
      </c>
      <c r="C10" s="49" t="s">
        <v>140</v>
      </c>
      <c r="D10" s="49" t="s">
        <v>43</v>
      </c>
      <c r="E10" s="51" t="s">
        <v>141</v>
      </c>
      <c r="F10" s="4"/>
      <c r="G10" s="4"/>
    </row>
    <row r="11" spans="1:7" ht="31.5" x14ac:dyDescent="0.25">
      <c r="A11" s="71" t="s">
        <v>19</v>
      </c>
      <c r="B11" s="41">
        <f>'Técnico(a) em Secretariado'!E7</f>
        <v>0</v>
      </c>
      <c r="C11" s="45">
        <v>1</v>
      </c>
      <c r="D11" s="45">
        <v>0.06</v>
      </c>
      <c r="E11" s="43">
        <f>B11*C11*D11</f>
        <v>0</v>
      </c>
      <c r="F11" s="44"/>
      <c r="G11" s="4"/>
    </row>
    <row r="12" spans="1:7" ht="16.5" thickBot="1" x14ac:dyDescent="0.3">
      <c r="A12" s="4"/>
      <c r="B12" s="4"/>
      <c r="C12" s="4"/>
      <c r="D12" s="4"/>
      <c r="E12" s="4"/>
      <c r="F12" s="4"/>
      <c r="G12" s="4"/>
    </row>
    <row r="13" spans="1:7" ht="16.5" thickBot="1" x14ac:dyDescent="0.3">
      <c r="A13" s="149" t="s">
        <v>142</v>
      </c>
      <c r="B13" s="150"/>
      <c r="C13" s="150"/>
      <c r="D13" s="151"/>
      <c r="E13" s="4"/>
      <c r="F13" s="4"/>
      <c r="G13" s="4"/>
    </row>
    <row r="14" spans="1:7" ht="16.5" thickBot="1" x14ac:dyDescent="0.3">
      <c r="A14" s="48" t="s">
        <v>133</v>
      </c>
      <c r="B14" s="49" t="s">
        <v>137</v>
      </c>
      <c r="C14" s="49" t="s">
        <v>143</v>
      </c>
      <c r="D14" s="51" t="s">
        <v>144</v>
      </c>
      <c r="E14" s="4"/>
      <c r="F14" s="4"/>
      <c r="G14" s="4"/>
    </row>
    <row r="15" spans="1:7" ht="31.5" x14ac:dyDescent="0.25">
      <c r="A15" s="71" t="s">
        <v>19</v>
      </c>
      <c r="B15" s="41">
        <f>E7</f>
        <v>0</v>
      </c>
      <c r="C15" s="41">
        <f>E11</f>
        <v>0</v>
      </c>
      <c r="D15" s="43">
        <f>B15-C15</f>
        <v>0</v>
      </c>
      <c r="E15" s="4"/>
      <c r="F15" s="4"/>
      <c r="G15" s="4"/>
    </row>
    <row r="16" spans="1:7" ht="15.75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147" t="s">
        <v>145</v>
      </c>
      <c r="B17" s="148"/>
      <c r="C17" s="148"/>
      <c r="D17" s="148"/>
      <c r="E17" s="148"/>
      <c r="F17" s="148"/>
      <c r="G17" s="148"/>
    </row>
    <row r="18" spans="1:7" ht="16.5" thickBot="1" x14ac:dyDescent="0.3">
      <c r="A18" s="4"/>
      <c r="B18" s="4"/>
      <c r="C18" s="4"/>
      <c r="D18" s="4"/>
      <c r="E18" s="4"/>
      <c r="F18" s="4"/>
      <c r="G18" s="4"/>
    </row>
    <row r="19" spans="1:7" ht="16.5" thickBot="1" x14ac:dyDescent="0.3">
      <c r="A19" s="149" t="s">
        <v>146</v>
      </c>
      <c r="B19" s="150"/>
      <c r="C19" s="150"/>
      <c r="D19" s="151"/>
      <c r="E19" s="4"/>
      <c r="F19" s="4"/>
      <c r="G19" s="4"/>
    </row>
    <row r="20" spans="1:7" ht="48" thickBot="1" x14ac:dyDescent="0.3">
      <c r="A20" s="53" t="s">
        <v>133</v>
      </c>
      <c r="B20" s="54" t="s">
        <v>147</v>
      </c>
      <c r="C20" s="55" t="s">
        <v>136</v>
      </c>
      <c r="D20" s="56" t="s">
        <v>148</v>
      </c>
      <c r="E20" s="4"/>
      <c r="F20" s="4"/>
      <c r="G20" s="4"/>
    </row>
    <row r="21" spans="1:7" ht="32.25" thickBot="1" x14ac:dyDescent="0.3">
      <c r="A21" s="71" t="s">
        <v>19</v>
      </c>
      <c r="B21" s="41"/>
      <c r="C21" s="42">
        <f>D7</f>
        <v>22</v>
      </c>
      <c r="D21" s="43">
        <f>B21*C21</f>
        <v>0</v>
      </c>
      <c r="E21" s="4"/>
      <c r="F21" s="4"/>
      <c r="G21" s="4"/>
    </row>
    <row r="22" spans="1:7" ht="16.5" thickBot="1" x14ac:dyDescent="0.3">
      <c r="A22" s="4"/>
      <c r="B22" s="4"/>
      <c r="C22" s="4"/>
      <c r="D22" s="4"/>
      <c r="E22" s="4"/>
      <c r="F22" s="4"/>
      <c r="G22" s="4"/>
    </row>
    <row r="23" spans="1:7" ht="16.5" thickBot="1" x14ac:dyDescent="0.3">
      <c r="A23" s="142" t="s">
        <v>149</v>
      </c>
      <c r="B23" s="143"/>
      <c r="C23" s="143"/>
      <c r="D23" s="144"/>
      <c r="E23" s="4"/>
      <c r="F23" s="4"/>
      <c r="G23" s="4"/>
    </row>
    <row r="24" spans="1:7" ht="16.5" thickBot="1" x14ac:dyDescent="0.3">
      <c r="A24" s="48" t="s">
        <v>133</v>
      </c>
      <c r="B24" s="49" t="s">
        <v>139</v>
      </c>
      <c r="C24" s="49" t="s">
        <v>150</v>
      </c>
      <c r="D24" s="51" t="s">
        <v>141</v>
      </c>
      <c r="E24" s="4"/>
      <c r="F24" s="4"/>
      <c r="G24" s="4"/>
    </row>
    <row r="25" spans="1:7" ht="32.25" thickBot="1" x14ac:dyDescent="0.3">
      <c r="A25" s="71" t="s">
        <v>19</v>
      </c>
      <c r="B25" s="41">
        <f>D21</f>
        <v>0</v>
      </c>
      <c r="C25" s="46">
        <v>0</v>
      </c>
      <c r="D25" s="43">
        <f>C25*C21</f>
        <v>0</v>
      </c>
      <c r="E25" s="4"/>
      <c r="F25" s="4"/>
      <c r="G25" s="4"/>
    </row>
    <row r="26" spans="1:7" ht="16.5" thickBot="1" x14ac:dyDescent="0.3">
      <c r="A26" s="4"/>
      <c r="B26" s="4"/>
      <c r="C26" s="4"/>
      <c r="D26" s="4"/>
      <c r="E26" s="4"/>
      <c r="F26" s="4"/>
      <c r="G26" s="4"/>
    </row>
    <row r="27" spans="1:7" ht="16.5" thickBot="1" x14ac:dyDescent="0.3">
      <c r="A27" s="142" t="s">
        <v>151</v>
      </c>
      <c r="B27" s="143"/>
      <c r="C27" s="143"/>
      <c r="D27" s="144"/>
      <c r="E27" s="4"/>
      <c r="F27" s="4"/>
      <c r="G27" s="4"/>
    </row>
    <row r="28" spans="1:7" ht="16.5" thickBot="1" x14ac:dyDescent="0.3">
      <c r="A28" s="48" t="s">
        <v>133</v>
      </c>
      <c r="B28" s="49" t="s">
        <v>137</v>
      </c>
      <c r="C28" s="49" t="s">
        <v>141</v>
      </c>
      <c r="D28" s="51" t="s">
        <v>144</v>
      </c>
      <c r="E28" s="4"/>
      <c r="F28" s="4"/>
      <c r="G28" s="4"/>
    </row>
    <row r="29" spans="1:7" ht="32.25" thickBot="1" x14ac:dyDescent="0.3">
      <c r="A29" s="71" t="s">
        <v>19</v>
      </c>
      <c r="B29" s="41">
        <f>D21</f>
        <v>0</v>
      </c>
      <c r="C29" s="41">
        <f>D25</f>
        <v>0</v>
      </c>
      <c r="D29" s="43">
        <f>B29-C29</f>
        <v>0</v>
      </c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6.5" thickBot="1" x14ac:dyDescent="0.3">
      <c r="A32" s="4"/>
      <c r="B32" s="4"/>
      <c r="C32" s="4"/>
      <c r="D32" s="4"/>
      <c r="E32" s="4"/>
      <c r="F32" s="4"/>
      <c r="G32" s="4"/>
    </row>
    <row r="33" spans="1:7" ht="16.5" thickBot="1" x14ac:dyDescent="0.3">
      <c r="A33" s="142" t="s">
        <v>152</v>
      </c>
      <c r="B33" s="143"/>
      <c r="C33" s="143"/>
      <c r="D33" s="143"/>
      <c r="E33" s="143"/>
      <c r="F33" s="143"/>
      <c r="G33" s="144"/>
    </row>
    <row r="34" spans="1:7" ht="32.25" thickBot="1" x14ac:dyDescent="0.3">
      <c r="A34" s="48" t="s">
        <v>133</v>
      </c>
      <c r="B34" s="49" t="s">
        <v>153</v>
      </c>
      <c r="C34" s="49" t="s">
        <v>154</v>
      </c>
      <c r="D34" s="49" t="s">
        <v>155</v>
      </c>
      <c r="E34" s="50" t="s">
        <v>156</v>
      </c>
      <c r="F34" s="57" t="s">
        <v>157</v>
      </c>
      <c r="G34" s="51" t="s">
        <v>34</v>
      </c>
    </row>
    <row r="35" spans="1:7" ht="32.25" thickBot="1" x14ac:dyDescent="0.3">
      <c r="A35" s="71" t="s">
        <v>10</v>
      </c>
      <c r="B35" s="41">
        <f>D15</f>
        <v>0</v>
      </c>
      <c r="C35" s="41">
        <f>D21</f>
        <v>0</v>
      </c>
      <c r="D35" s="41" t="s">
        <v>158</v>
      </c>
      <c r="E35" s="41" t="s">
        <v>158</v>
      </c>
      <c r="F35" s="47" t="s">
        <v>158</v>
      </c>
      <c r="G35" s="43">
        <f>SUM(B35:F35)</f>
        <v>0</v>
      </c>
    </row>
  </sheetData>
  <mergeCells count="10">
    <mergeCell ref="A33:G33"/>
    <mergeCell ref="A1:G1"/>
    <mergeCell ref="A3:G3"/>
    <mergeCell ref="A5:E5"/>
    <mergeCell ref="A9:E9"/>
    <mergeCell ref="A13:D13"/>
    <mergeCell ref="A17:G17"/>
    <mergeCell ref="A19:D19"/>
    <mergeCell ref="A23:D23"/>
    <mergeCell ref="A27:D27"/>
  </mergeCells>
  <pageMargins left="0.511811024" right="0.511811024" top="0.78740157499999996" bottom="0.78740157499999996" header="0.31496062000000002" footer="0.31496062000000002"/>
  <pageSetup paperSize="9" scale="6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38"/>
  <sheetViews>
    <sheetView view="pageBreakPreview" topLeftCell="B131" zoomScale="60" zoomScaleNormal="100" workbookViewId="0">
      <selection activeCell="D125" sqref="D125"/>
    </sheetView>
  </sheetViews>
  <sheetFormatPr defaultColWidth="9.7109375" defaultRowHeight="15" x14ac:dyDescent="0.25"/>
  <cols>
    <col min="1" max="1" width="0" hidden="1" customWidth="1"/>
    <col min="2" max="2" width="12.140625" customWidth="1"/>
    <col min="3" max="3" width="77.85546875" customWidth="1"/>
    <col min="4" max="4" width="16.5703125" customWidth="1"/>
    <col min="5" max="5" width="36.42578125" customWidth="1"/>
    <col min="6" max="6" width="12" hidden="1" customWidth="1"/>
  </cols>
  <sheetData>
    <row r="1" spans="2:5" ht="26.25" x14ac:dyDescent="0.25">
      <c r="B1" s="152" t="s">
        <v>17</v>
      </c>
      <c r="C1" s="153"/>
      <c r="D1" s="153"/>
      <c r="E1" s="154"/>
    </row>
    <row r="2" spans="2:5" x14ac:dyDescent="0.25">
      <c r="B2" s="1"/>
      <c r="C2" s="1"/>
    </row>
    <row r="4" spans="2:5" ht="15.75" x14ac:dyDescent="0.25">
      <c r="B4" s="115" t="s">
        <v>18</v>
      </c>
      <c r="C4" s="115"/>
      <c r="D4" s="115"/>
      <c r="E4" s="115"/>
    </row>
    <row r="5" spans="2:5" ht="15.75" x14ac:dyDescent="0.25">
      <c r="B5" s="12"/>
      <c r="C5" s="13"/>
      <c r="D5" s="13"/>
      <c r="E5" s="14" t="s">
        <v>159</v>
      </c>
    </row>
    <row r="6" spans="2:5" ht="15.75" x14ac:dyDescent="0.25">
      <c r="B6" s="15">
        <v>1</v>
      </c>
      <c r="C6" s="8" t="s">
        <v>20</v>
      </c>
      <c r="D6" s="8"/>
      <c r="E6" s="16" t="s">
        <v>21</v>
      </c>
    </row>
    <row r="7" spans="2:5" ht="15.75" x14ac:dyDescent="0.25">
      <c r="B7" s="17" t="s">
        <v>22</v>
      </c>
      <c r="C7" s="9" t="s">
        <v>23</v>
      </c>
      <c r="D7" s="9"/>
      <c r="E7" s="18"/>
    </row>
    <row r="8" spans="2:5" ht="15.75" x14ac:dyDescent="0.25">
      <c r="B8" s="17" t="s">
        <v>24</v>
      </c>
      <c r="C8" s="9" t="s">
        <v>25</v>
      </c>
      <c r="D8" s="9"/>
      <c r="E8" s="18">
        <v>0</v>
      </c>
    </row>
    <row r="9" spans="2:5" ht="15.75" x14ac:dyDescent="0.25">
      <c r="B9" s="17" t="s">
        <v>26</v>
      </c>
      <c r="C9" s="9" t="s">
        <v>27</v>
      </c>
      <c r="D9" s="9"/>
      <c r="E9" s="18">
        <v>0</v>
      </c>
    </row>
    <row r="10" spans="2:5" ht="15.75" x14ac:dyDescent="0.25">
      <c r="B10" s="17" t="s">
        <v>28</v>
      </c>
      <c r="C10" s="9" t="s">
        <v>29</v>
      </c>
      <c r="D10" s="9"/>
      <c r="E10" s="18">
        <v>0</v>
      </c>
    </row>
    <row r="11" spans="2:5" ht="15.75" x14ac:dyDescent="0.25">
      <c r="B11" s="17" t="s">
        <v>30</v>
      </c>
      <c r="C11" s="9" t="s">
        <v>31</v>
      </c>
      <c r="D11" s="9"/>
      <c r="E11" s="18">
        <v>0</v>
      </c>
    </row>
    <row r="12" spans="2:5" ht="15.75" x14ac:dyDescent="0.25">
      <c r="B12" s="17" t="s">
        <v>32</v>
      </c>
      <c r="C12" s="9" t="s">
        <v>33</v>
      </c>
      <c r="D12" s="9"/>
      <c r="E12" s="18">
        <v>0</v>
      </c>
    </row>
    <row r="13" spans="2:5" ht="15.75" x14ac:dyDescent="0.25">
      <c r="B13" s="129" t="s">
        <v>34</v>
      </c>
      <c r="C13" s="130"/>
      <c r="D13" s="8"/>
      <c r="E13" s="19">
        <f>SUM(E7:E12)</f>
        <v>0</v>
      </c>
    </row>
    <row r="14" spans="2:5" ht="15.75" x14ac:dyDescent="0.25">
      <c r="B14" s="20" t="s">
        <v>35</v>
      </c>
      <c r="C14" s="21" t="s">
        <v>36</v>
      </c>
      <c r="D14" s="27">
        <f>D42</f>
        <v>0.33800000000000002</v>
      </c>
      <c r="E14" s="22">
        <f>D14*E13</f>
        <v>0</v>
      </c>
    </row>
    <row r="15" spans="2:5" ht="15.75" x14ac:dyDescent="0.25">
      <c r="B15" s="133" t="s">
        <v>160</v>
      </c>
      <c r="C15" s="133"/>
      <c r="D15" s="133"/>
      <c r="E15" s="133"/>
    </row>
    <row r="16" spans="2:5" ht="30.75" customHeight="1" x14ac:dyDescent="0.25">
      <c r="B16" s="123" t="s">
        <v>38</v>
      </c>
      <c r="C16" s="123"/>
      <c r="D16" s="123"/>
      <c r="E16" s="123"/>
    </row>
    <row r="17" spans="2:5" ht="15.75" x14ac:dyDescent="0.25">
      <c r="B17" s="5"/>
      <c r="C17" s="5"/>
      <c r="D17" s="5"/>
      <c r="E17" s="6"/>
    </row>
    <row r="18" spans="2:5" ht="15.75" x14ac:dyDescent="0.25">
      <c r="B18" s="115" t="s">
        <v>39</v>
      </c>
      <c r="C18" s="115"/>
      <c r="D18" s="115"/>
      <c r="E18" s="115"/>
    </row>
    <row r="19" spans="2:5" ht="15.75" x14ac:dyDescent="0.25">
      <c r="B19" s="7"/>
      <c r="C19" s="5"/>
      <c r="D19" s="5"/>
      <c r="E19" s="6"/>
    </row>
    <row r="20" spans="2:5" ht="15.75" x14ac:dyDescent="0.25">
      <c r="B20" s="115" t="s">
        <v>40</v>
      </c>
      <c r="C20" s="115"/>
      <c r="D20" s="115"/>
      <c r="E20" s="115"/>
    </row>
    <row r="21" spans="2:5" ht="15.75" x14ac:dyDescent="0.25">
      <c r="B21" s="24"/>
      <c r="C21" s="13"/>
      <c r="D21" s="13"/>
      <c r="E21" s="14" t="s">
        <v>159</v>
      </c>
    </row>
    <row r="22" spans="2:5" ht="15.75" x14ac:dyDescent="0.25">
      <c r="B22" s="15" t="s">
        <v>41</v>
      </c>
      <c r="C22" s="8" t="s">
        <v>42</v>
      </c>
      <c r="D22" s="8" t="s">
        <v>43</v>
      </c>
      <c r="E22" s="16" t="s">
        <v>21</v>
      </c>
    </row>
    <row r="23" spans="2:5" ht="15.75" x14ac:dyDescent="0.25">
      <c r="B23" s="17" t="s">
        <v>22</v>
      </c>
      <c r="C23" s="9" t="s">
        <v>44</v>
      </c>
      <c r="D23" s="59">
        <v>8.3299999999999999E-2</v>
      </c>
      <c r="E23" s="25">
        <f>D23*E13</f>
        <v>0</v>
      </c>
    </row>
    <row r="24" spans="2:5" ht="15.75" x14ac:dyDescent="0.25">
      <c r="B24" s="17" t="s">
        <v>24</v>
      </c>
      <c r="C24" s="9" t="s">
        <v>45</v>
      </c>
      <c r="D24" s="59">
        <v>0.121</v>
      </c>
      <c r="E24" s="25">
        <f>D24*E13</f>
        <v>0</v>
      </c>
    </row>
    <row r="25" spans="2:5" ht="15.75" x14ac:dyDescent="0.25">
      <c r="B25" s="129" t="s">
        <v>34</v>
      </c>
      <c r="C25" s="130"/>
      <c r="D25" s="60">
        <f>SUM(D23:D24)</f>
        <v>0.20429999999999998</v>
      </c>
      <c r="E25" s="26">
        <f>SUM(E23:E24)</f>
        <v>0</v>
      </c>
    </row>
    <row r="26" spans="2:5" ht="15.75" x14ac:dyDescent="0.25">
      <c r="B26" s="20" t="s">
        <v>26</v>
      </c>
      <c r="C26" s="21" t="s">
        <v>46</v>
      </c>
      <c r="D26" s="61">
        <f>D25*D42</f>
        <v>6.9053400000000001E-2</v>
      </c>
      <c r="E26" s="28">
        <f>D26*E13</f>
        <v>0</v>
      </c>
    </row>
    <row r="27" spans="2:5" ht="36" customHeight="1" x14ac:dyDescent="0.25">
      <c r="B27" s="131" t="s">
        <v>47</v>
      </c>
      <c r="C27" s="131"/>
      <c r="D27" s="131"/>
      <c r="E27" s="131"/>
    </row>
    <row r="28" spans="2:5" ht="31.5" customHeight="1" x14ac:dyDescent="0.25">
      <c r="B28" s="123" t="s">
        <v>48</v>
      </c>
      <c r="C28" s="123"/>
      <c r="D28" s="123"/>
      <c r="E28" s="123"/>
    </row>
    <row r="29" spans="2:5" ht="27" customHeight="1" x14ac:dyDescent="0.25">
      <c r="B29" s="123" t="s">
        <v>49</v>
      </c>
      <c r="C29" s="123"/>
      <c r="D29" s="123"/>
      <c r="E29" s="123"/>
    </row>
    <row r="30" spans="2:5" ht="15.75" x14ac:dyDescent="0.25">
      <c r="B30" s="5"/>
      <c r="C30" s="5"/>
      <c r="D30" s="5"/>
      <c r="E30" s="6"/>
    </row>
    <row r="31" spans="2:5" ht="15.75" x14ac:dyDescent="0.25">
      <c r="B31" s="120" t="s">
        <v>50</v>
      </c>
      <c r="C31" s="120"/>
      <c r="D31" s="120"/>
      <c r="E31" s="120"/>
    </row>
    <row r="32" spans="2:5" ht="15.75" x14ac:dyDescent="0.25">
      <c r="B32" s="124"/>
      <c r="C32" s="125"/>
      <c r="D32" s="126"/>
      <c r="E32" s="14" t="s">
        <v>159</v>
      </c>
    </row>
    <row r="33" spans="2:5" ht="15.75" x14ac:dyDescent="0.25">
      <c r="B33" s="15" t="s">
        <v>51</v>
      </c>
      <c r="C33" s="8" t="s">
        <v>52</v>
      </c>
      <c r="D33" s="8" t="s">
        <v>53</v>
      </c>
      <c r="E33" s="16" t="s">
        <v>21</v>
      </c>
    </row>
    <row r="34" spans="2:5" ht="15.75" x14ac:dyDescent="0.25">
      <c r="B34" s="17" t="s">
        <v>22</v>
      </c>
      <c r="C34" s="9" t="s">
        <v>54</v>
      </c>
      <c r="D34" s="62">
        <v>0.2</v>
      </c>
      <c r="E34" s="127" t="s">
        <v>55</v>
      </c>
    </row>
    <row r="35" spans="2:5" ht="15.75" x14ac:dyDescent="0.25">
      <c r="B35" s="17" t="s">
        <v>24</v>
      </c>
      <c r="C35" s="9" t="s">
        <v>56</v>
      </c>
      <c r="D35" s="62">
        <v>2.5000000000000001E-2</v>
      </c>
      <c r="E35" s="127"/>
    </row>
    <row r="36" spans="2:5" ht="15.75" x14ac:dyDescent="0.25">
      <c r="B36" s="17" t="s">
        <v>26</v>
      </c>
      <c r="C36" s="9" t="s">
        <v>57</v>
      </c>
      <c r="D36" s="59"/>
      <c r="E36" s="127"/>
    </row>
    <row r="37" spans="2:5" ht="15.75" x14ac:dyDescent="0.25">
      <c r="B37" s="17" t="s">
        <v>28</v>
      </c>
      <c r="C37" s="9" t="s">
        <v>58</v>
      </c>
      <c r="D37" s="62">
        <v>1.4999999999999999E-2</v>
      </c>
      <c r="E37" s="127"/>
    </row>
    <row r="38" spans="2:5" ht="15.75" x14ac:dyDescent="0.25">
      <c r="B38" s="17" t="s">
        <v>30</v>
      </c>
      <c r="C38" s="9" t="s">
        <v>59</v>
      </c>
      <c r="D38" s="62">
        <v>0.01</v>
      </c>
      <c r="E38" s="127"/>
    </row>
    <row r="39" spans="2:5" ht="15.75" x14ac:dyDescent="0.25">
      <c r="B39" s="17" t="s">
        <v>32</v>
      </c>
      <c r="C39" s="9" t="s">
        <v>60</v>
      </c>
      <c r="D39" s="62">
        <v>6.0000000000000001E-3</v>
      </c>
      <c r="E39" s="127"/>
    </row>
    <row r="40" spans="2:5" ht="15.75" x14ac:dyDescent="0.25">
      <c r="B40" s="17" t="s">
        <v>35</v>
      </c>
      <c r="C40" s="9" t="s">
        <v>61</v>
      </c>
      <c r="D40" s="62">
        <v>2E-3</v>
      </c>
      <c r="E40" s="127"/>
    </row>
    <row r="41" spans="2:5" ht="15.75" x14ac:dyDescent="0.25">
      <c r="B41" s="17" t="s">
        <v>62</v>
      </c>
      <c r="C41" s="9" t="s">
        <v>63</v>
      </c>
      <c r="D41" s="62">
        <v>0.08</v>
      </c>
      <c r="E41" s="127"/>
    </row>
    <row r="42" spans="2:5" ht="28.5" customHeight="1" thickBot="1" x14ac:dyDescent="0.3">
      <c r="B42" s="118" t="s">
        <v>64</v>
      </c>
      <c r="C42" s="119"/>
      <c r="D42" s="63">
        <f>SUM(D34:D41)</f>
        <v>0.33800000000000002</v>
      </c>
      <c r="E42" s="128"/>
    </row>
    <row r="43" spans="2:5" ht="15.75" x14ac:dyDescent="0.25">
      <c r="B43" s="121" t="s">
        <v>65</v>
      </c>
      <c r="C43" s="121"/>
      <c r="D43" s="121"/>
      <c r="E43" s="121"/>
    </row>
    <row r="44" spans="2:5" ht="15.75" x14ac:dyDescent="0.25">
      <c r="B44" s="5"/>
      <c r="C44" s="5"/>
      <c r="D44" s="5"/>
      <c r="E44" s="6"/>
    </row>
    <row r="45" spans="2:5" ht="15.75" x14ac:dyDescent="0.25">
      <c r="B45" s="115" t="s">
        <v>66</v>
      </c>
      <c r="C45" s="115"/>
      <c r="D45" s="115"/>
      <c r="E45" s="115"/>
    </row>
    <row r="46" spans="2:5" ht="15.75" x14ac:dyDescent="0.25">
      <c r="B46" s="24"/>
      <c r="C46" s="13"/>
      <c r="D46" s="13"/>
      <c r="E46" s="14" t="s">
        <v>159</v>
      </c>
    </row>
    <row r="47" spans="2:5" ht="15.75" x14ac:dyDescent="0.25">
      <c r="B47" s="15" t="s">
        <v>67</v>
      </c>
      <c r="C47" s="8" t="s">
        <v>68</v>
      </c>
      <c r="D47" s="8"/>
      <c r="E47" s="16" t="s">
        <v>21</v>
      </c>
    </row>
    <row r="48" spans="2:5" ht="15.75" x14ac:dyDescent="0.25">
      <c r="B48" s="17" t="s">
        <v>22</v>
      </c>
      <c r="C48" s="9" t="s">
        <v>69</v>
      </c>
      <c r="D48" s="9"/>
      <c r="E48" s="31">
        <f>'SE - Memória de Cálculo'!D15</f>
        <v>0</v>
      </c>
    </row>
    <row r="49" spans="2:5" ht="15.75" x14ac:dyDescent="0.25">
      <c r="B49" s="17" t="s">
        <v>24</v>
      </c>
      <c r="C49" s="9" t="s">
        <v>70</v>
      </c>
      <c r="D49" s="9"/>
      <c r="E49" s="25">
        <f>'SE - Memória de Cálculo'!D21</f>
        <v>0</v>
      </c>
    </row>
    <row r="50" spans="2:5" ht="15.75" x14ac:dyDescent="0.25">
      <c r="B50" s="17" t="s">
        <v>26</v>
      </c>
      <c r="C50" s="9" t="s">
        <v>71</v>
      </c>
      <c r="D50" s="9"/>
      <c r="E50" s="25">
        <v>0</v>
      </c>
    </row>
    <row r="51" spans="2:5" ht="15.75" x14ac:dyDescent="0.25">
      <c r="B51" s="17" t="s">
        <v>28</v>
      </c>
      <c r="C51" s="9" t="s">
        <v>72</v>
      </c>
      <c r="D51" s="9"/>
      <c r="E51" s="25">
        <v>0</v>
      </c>
    </row>
    <row r="52" spans="2:5" ht="15.75" x14ac:dyDescent="0.25">
      <c r="B52" s="17" t="s">
        <v>30</v>
      </c>
      <c r="C52" s="9" t="s">
        <v>73</v>
      </c>
      <c r="D52" s="9"/>
      <c r="E52" s="25">
        <v>0</v>
      </c>
    </row>
    <row r="53" spans="2:5" ht="15.75" x14ac:dyDescent="0.25">
      <c r="B53" s="118" t="s">
        <v>34</v>
      </c>
      <c r="C53" s="119"/>
      <c r="D53" s="32"/>
      <c r="E53" s="33">
        <f>SUM(E48:E52)</f>
        <v>0</v>
      </c>
    </row>
    <row r="54" spans="2:5" ht="15.75" x14ac:dyDescent="0.25">
      <c r="B54" s="121" t="s">
        <v>74</v>
      </c>
      <c r="C54" s="121"/>
      <c r="D54" s="121"/>
      <c r="E54" s="121"/>
    </row>
    <row r="55" spans="2:5" ht="30.75" customHeight="1" x14ac:dyDescent="0.25">
      <c r="B55" s="121" t="s">
        <v>161</v>
      </c>
      <c r="C55" s="121"/>
      <c r="D55" s="121"/>
      <c r="E55" s="121"/>
    </row>
    <row r="56" spans="2:5" ht="15.75" x14ac:dyDescent="0.25">
      <c r="B56" s="5"/>
      <c r="C56" s="5"/>
      <c r="D56" s="5"/>
      <c r="E56" s="6"/>
    </row>
    <row r="57" spans="2:5" ht="15.75" x14ac:dyDescent="0.25">
      <c r="B57" s="115" t="s">
        <v>76</v>
      </c>
      <c r="C57" s="115"/>
      <c r="D57" s="115"/>
      <c r="E57" s="115"/>
    </row>
    <row r="58" spans="2:5" ht="15.75" x14ac:dyDescent="0.25">
      <c r="B58" s="116"/>
      <c r="C58" s="117"/>
      <c r="D58" s="117"/>
      <c r="E58" s="14" t="s">
        <v>159</v>
      </c>
    </row>
    <row r="59" spans="2:5" ht="15.75" x14ac:dyDescent="0.25">
      <c r="B59" s="15">
        <v>2</v>
      </c>
      <c r="C59" s="8" t="s">
        <v>77</v>
      </c>
      <c r="D59" s="8"/>
      <c r="E59" s="16" t="s">
        <v>21</v>
      </c>
    </row>
    <row r="60" spans="2:5" ht="15.75" x14ac:dyDescent="0.25">
      <c r="B60" s="17" t="s">
        <v>41</v>
      </c>
      <c r="C60" s="9" t="s">
        <v>42</v>
      </c>
      <c r="D60" s="9"/>
      <c r="E60" s="25">
        <f>E25</f>
        <v>0</v>
      </c>
    </row>
    <row r="61" spans="2:5" ht="15.75" x14ac:dyDescent="0.25">
      <c r="B61" s="17" t="s">
        <v>51</v>
      </c>
      <c r="C61" s="9" t="s">
        <v>78</v>
      </c>
      <c r="D61" s="9"/>
      <c r="E61" s="25">
        <f>(E14+E26)</f>
        <v>0</v>
      </c>
    </row>
    <row r="62" spans="2:5" ht="15.75" x14ac:dyDescent="0.25">
      <c r="B62" s="17" t="s">
        <v>67</v>
      </c>
      <c r="C62" s="9" t="s">
        <v>68</v>
      </c>
      <c r="D62" s="9"/>
      <c r="E62" s="25">
        <f>E53</f>
        <v>0</v>
      </c>
    </row>
    <row r="63" spans="2:5" ht="15.75" x14ac:dyDescent="0.25">
      <c r="B63" s="118" t="s">
        <v>34</v>
      </c>
      <c r="C63" s="119"/>
      <c r="D63" s="32"/>
      <c r="E63" s="33">
        <f>SUM(E60:E62)</f>
        <v>0</v>
      </c>
    </row>
    <row r="64" spans="2:5" ht="15.75" x14ac:dyDescent="0.25">
      <c r="B64" s="121" t="s">
        <v>79</v>
      </c>
      <c r="C64" s="121"/>
      <c r="D64" s="121"/>
      <c r="E64" s="121"/>
    </row>
    <row r="65" spans="2:5" ht="15.75" x14ac:dyDescent="0.25">
      <c r="B65" s="121"/>
      <c r="C65" s="121"/>
      <c r="D65" s="121"/>
      <c r="E65" s="121"/>
    </row>
    <row r="66" spans="2:5" ht="15.75" x14ac:dyDescent="0.25">
      <c r="B66" s="115" t="s">
        <v>162</v>
      </c>
      <c r="C66" s="115"/>
      <c r="D66" s="115"/>
      <c r="E66" s="115"/>
    </row>
    <row r="67" spans="2:5" ht="15.75" x14ac:dyDescent="0.25">
      <c r="B67" s="116"/>
      <c r="C67" s="117"/>
      <c r="D67" s="117"/>
      <c r="E67" s="14" t="s">
        <v>159</v>
      </c>
    </row>
    <row r="68" spans="2:5" ht="15.75" x14ac:dyDescent="0.25">
      <c r="B68" s="15">
        <v>3</v>
      </c>
      <c r="C68" s="8" t="s">
        <v>81</v>
      </c>
      <c r="D68" s="8" t="s">
        <v>43</v>
      </c>
      <c r="E68" s="16" t="s">
        <v>21</v>
      </c>
    </row>
    <row r="69" spans="2:5" ht="15.75" x14ac:dyDescent="0.25">
      <c r="B69" s="17" t="s">
        <v>22</v>
      </c>
      <c r="C69" s="34" t="s">
        <v>82</v>
      </c>
      <c r="D69" s="65"/>
      <c r="E69" s="25">
        <f>D69*E13</f>
        <v>0</v>
      </c>
    </row>
    <row r="70" spans="2:5" ht="15.75" x14ac:dyDescent="0.25">
      <c r="B70" s="17" t="s">
        <v>24</v>
      </c>
      <c r="C70" s="34" t="s">
        <v>83</v>
      </c>
      <c r="D70" s="65"/>
      <c r="E70" s="25">
        <f>D70*E13</f>
        <v>0</v>
      </c>
    </row>
    <row r="71" spans="2:5" ht="15.75" x14ac:dyDescent="0.25">
      <c r="B71" s="17" t="s">
        <v>26</v>
      </c>
      <c r="C71" s="34" t="s">
        <v>84</v>
      </c>
      <c r="D71" s="65"/>
      <c r="E71" s="25">
        <f>D71*E13</f>
        <v>0</v>
      </c>
    </row>
    <row r="72" spans="2:5" ht="15.75" x14ac:dyDescent="0.25">
      <c r="B72" s="17" t="s">
        <v>28</v>
      </c>
      <c r="C72" s="34" t="s">
        <v>85</v>
      </c>
      <c r="D72" s="65"/>
      <c r="E72" s="25">
        <f>D72*E13</f>
        <v>0</v>
      </c>
    </row>
    <row r="73" spans="2:5" ht="15.75" x14ac:dyDescent="0.25">
      <c r="B73" s="17" t="s">
        <v>30</v>
      </c>
      <c r="C73" s="34" t="s">
        <v>86</v>
      </c>
      <c r="D73" s="65"/>
      <c r="E73" s="25">
        <f>D73*E13</f>
        <v>0</v>
      </c>
    </row>
    <row r="74" spans="2:5" ht="15.75" x14ac:dyDescent="0.25">
      <c r="B74" s="17" t="s">
        <v>32</v>
      </c>
      <c r="C74" s="34" t="s">
        <v>87</v>
      </c>
      <c r="D74" s="65"/>
      <c r="E74" s="25">
        <f>D74*E13</f>
        <v>0</v>
      </c>
    </row>
    <row r="75" spans="2:5" ht="15.75" x14ac:dyDescent="0.25">
      <c r="B75" s="118" t="s">
        <v>34</v>
      </c>
      <c r="C75" s="119"/>
      <c r="D75" s="66">
        <f>SUM(D69:D74)</f>
        <v>0</v>
      </c>
      <c r="E75" s="33">
        <f>SUM(E69:E74)</f>
        <v>0</v>
      </c>
    </row>
    <row r="76" spans="2:5" ht="15.75" x14ac:dyDescent="0.25">
      <c r="B76" s="121" t="s">
        <v>88</v>
      </c>
      <c r="C76" s="121"/>
      <c r="D76" s="121"/>
      <c r="E76" s="121"/>
    </row>
    <row r="77" spans="2:5" ht="15.75" x14ac:dyDescent="0.25">
      <c r="B77" s="5"/>
      <c r="C77" s="5"/>
      <c r="D77" s="5"/>
      <c r="E77" s="6"/>
    </row>
    <row r="78" spans="2:5" ht="15.75" x14ac:dyDescent="0.25">
      <c r="B78" s="115" t="s">
        <v>89</v>
      </c>
      <c r="C78" s="115"/>
      <c r="D78" s="115"/>
      <c r="E78" s="115"/>
    </row>
    <row r="79" spans="2:5" ht="15.75" x14ac:dyDescent="0.25">
      <c r="B79" s="5"/>
      <c r="C79" s="5"/>
      <c r="D79" s="5"/>
      <c r="E79" s="6"/>
    </row>
    <row r="80" spans="2:5" ht="15.75" x14ac:dyDescent="0.25">
      <c r="B80" s="115" t="s">
        <v>163</v>
      </c>
      <c r="C80" s="115"/>
      <c r="D80" s="115"/>
      <c r="E80" s="115"/>
    </row>
    <row r="81" spans="2:5" ht="15.75" x14ac:dyDescent="0.25">
      <c r="B81" s="140"/>
      <c r="C81" s="141"/>
      <c r="D81" s="141"/>
      <c r="E81" s="14" t="s">
        <v>159</v>
      </c>
    </row>
    <row r="82" spans="2:5" ht="15.75" x14ac:dyDescent="0.25">
      <c r="B82" s="15" t="s">
        <v>91</v>
      </c>
      <c r="C82" s="8" t="s">
        <v>92</v>
      </c>
      <c r="D82" s="8" t="s">
        <v>43</v>
      </c>
      <c r="E82" s="16" t="s">
        <v>21</v>
      </c>
    </row>
    <row r="83" spans="2:5" ht="15.75" x14ac:dyDescent="0.25">
      <c r="B83" s="17" t="s">
        <v>22</v>
      </c>
      <c r="C83" s="9" t="s">
        <v>93</v>
      </c>
      <c r="D83" s="10"/>
      <c r="E83" s="25">
        <f>D83*E13</f>
        <v>0</v>
      </c>
    </row>
    <row r="84" spans="2:5" ht="15.75" x14ac:dyDescent="0.25">
      <c r="B84" s="17" t="s">
        <v>24</v>
      </c>
      <c r="C84" s="9" t="s">
        <v>94</v>
      </c>
      <c r="D84" s="10"/>
      <c r="E84" s="25">
        <f>D84*E13</f>
        <v>0</v>
      </c>
    </row>
    <row r="85" spans="2:5" ht="15.75" x14ac:dyDescent="0.25">
      <c r="B85" s="17" t="s">
        <v>26</v>
      </c>
      <c r="C85" s="9" t="s">
        <v>95</v>
      </c>
      <c r="D85" s="10"/>
      <c r="E85" s="25">
        <f>D85*E13</f>
        <v>0</v>
      </c>
    </row>
    <row r="86" spans="2:5" ht="15.75" x14ac:dyDescent="0.25">
      <c r="B86" s="17" t="s">
        <v>28</v>
      </c>
      <c r="C86" s="9" t="s">
        <v>96</v>
      </c>
      <c r="D86" s="10"/>
      <c r="E86" s="25">
        <f>D86*E13</f>
        <v>0</v>
      </c>
    </row>
    <row r="87" spans="2:5" ht="15" customHeight="1" x14ac:dyDescent="0.25">
      <c r="B87" s="17" t="s">
        <v>30</v>
      </c>
      <c r="C87" s="9" t="s">
        <v>97</v>
      </c>
      <c r="D87" s="10"/>
      <c r="E87" s="25">
        <f>D87*E13</f>
        <v>0</v>
      </c>
    </row>
    <row r="88" spans="2:5" ht="27" customHeight="1" x14ac:dyDescent="0.25">
      <c r="B88" s="17" t="s">
        <v>32</v>
      </c>
      <c r="C88" s="9" t="s">
        <v>98</v>
      </c>
      <c r="D88" s="10"/>
      <c r="E88" s="25">
        <v>0</v>
      </c>
    </row>
    <row r="89" spans="2:5" ht="15.75" x14ac:dyDescent="0.25">
      <c r="B89" s="118" t="s">
        <v>64</v>
      </c>
      <c r="C89" s="119"/>
      <c r="D89" s="30">
        <f>SUM(D83:D88)</f>
        <v>0</v>
      </c>
      <c r="E89" s="33">
        <f>SUM(E83:E88)</f>
        <v>0</v>
      </c>
    </row>
    <row r="90" spans="2:5" ht="15.75" x14ac:dyDescent="0.25">
      <c r="B90" s="121" t="s">
        <v>99</v>
      </c>
      <c r="C90" s="121"/>
      <c r="D90" s="121"/>
      <c r="E90" s="121"/>
    </row>
    <row r="91" spans="2:5" ht="15.75" x14ac:dyDescent="0.25">
      <c r="B91" s="121" t="s">
        <v>164</v>
      </c>
      <c r="C91" s="121"/>
      <c r="D91" s="121"/>
      <c r="E91" s="121"/>
    </row>
    <row r="92" spans="2:5" ht="15.75" x14ac:dyDescent="0.25">
      <c r="B92" s="5"/>
      <c r="C92" s="5"/>
      <c r="D92" s="5"/>
      <c r="E92" s="5"/>
    </row>
    <row r="93" spans="2:5" ht="15.75" x14ac:dyDescent="0.25">
      <c r="B93" s="115" t="s">
        <v>101</v>
      </c>
      <c r="C93" s="115"/>
      <c r="D93" s="115"/>
      <c r="E93" s="115"/>
    </row>
    <row r="94" spans="2:5" ht="15" customHeight="1" x14ac:dyDescent="0.25">
      <c r="B94" s="140"/>
      <c r="C94" s="141"/>
      <c r="D94" s="141"/>
      <c r="E94" s="14" t="s">
        <v>159</v>
      </c>
    </row>
    <row r="95" spans="2:5" ht="15.75" x14ac:dyDescent="0.25">
      <c r="B95" s="15" t="s">
        <v>102</v>
      </c>
      <c r="C95" s="8" t="s">
        <v>103</v>
      </c>
      <c r="D95" s="8"/>
      <c r="E95" s="16" t="s">
        <v>21</v>
      </c>
    </row>
    <row r="96" spans="2:5" ht="15.75" x14ac:dyDescent="0.25">
      <c r="B96" s="17" t="s">
        <v>22</v>
      </c>
      <c r="C96" s="9" t="s">
        <v>104</v>
      </c>
      <c r="D96" s="9"/>
      <c r="E96" s="25">
        <v>0</v>
      </c>
    </row>
    <row r="97" spans="2:5" ht="15.75" x14ac:dyDescent="0.25">
      <c r="B97" s="118" t="s">
        <v>34</v>
      </c>
      <c r="C97" s="119"/>
      <c r="D97" s="32"/>
      <c r="E97" s="28">
        <f>SUM(E96)</f>
        <v>0</v>
      </c>
    </row>
    <row r="98" spans="2:5" ht="15" customHeight="1" x14ac:dyDescent="0.25">
      <c r="B98" s="5"/>
      <c r="C98" s="5"/>
      <c r="D98" s="5"/>
      <c r="E98" s="6"/>
    </row>
    <row r="99" spans="2:5" x14ac:dyDescent="0.25">
      <c r="B99" s="120" t="s">
        <v>105</v>
      </c>
      <c r="C99" s="120"/>
      <c r="D99" s="120"/>
      <c r="E99" s="120"/>
    </row>
    <row r="100" spans="2:5" x14ac:dyDescent="0.25">
      <c r="B100" s="120"/>
      <c r="C100" s="120"/>
      <c r="D100" s="120"/>
      <c r="E100" s="120"/>
    </row>
    <row r="101" spans="2:5" ht="15.75" customHeight="1" x14ac:dyDescent="0.25">
      <c r="B101" s="35">
        <v>4</v>
      </c>
      <c r="C101" s="36" t="s">
        <v>106</v>
      </c>
      <c r="D101" s="36"/>
      <c r="E101" s="37" t="s">
        <v>21</v>
      </c>
    </row>
    <row r="102" spans="2:5" ht="15.75" x14ac:dyDescent="0.25">
      <c r="B102" s="17" t="s">
        <v>91</v>
      </c>
      <c r="C102" s="9" t="s">
        <v>92</v>
      </c>
      <c r="D102" s="9"/>
      <c r="E102" s="25">
        <f>E89</f>
        <v>0</v>
      </c>
    </row>
    <row r="103" spans="2:5" ht="16.5" customHeight="1" x14ac:dyDescent="0.25">
      <c r="B103" s="17" t="s">
        <v>102</v>
      </c>
      <c r="C103" s="9" t="s">
        <v>107</v>
      </c>
      <c r="D103" s="9"/>
      <c r="E103" s="25">
        <v>0</v>
      </c>
    </row>
    <row r="104" spans="2:5" ht="15.75" x14ac:dyDescent="0.25">
      <c r="B104" s="118" t="s">
        <v>34</v>
      </c>
      <c r="C104" s="119"/>
      <c r="D104" s="32"/>
      <c r="E104" s="33">
        <f>SUM(E102:E103)</f>
        <v>0</v>
      </c>
    </row>
    <row r="105" spans="2:5" ht="15.75" customHeight="1" x14ac:dyDescent="0.25">
      <c r="B105" s="5"/>
      <c r="C105" s="5"/>
      <c r="D105" s="5"/>
      <c r="E105" s="6"/>
    </row>
    <row r="106" spans="2:5" ht="15.75" x14ac:dyDescent="0.25">
      <c r="B106" s="115" t="s">
        <v>108</v>
      </c>
      <c r="C106" s="115"/>
      <c r="D106" s="115"/>
      <c r="E106" s="115"/>
    </row>
    <row r="107" spans="2:5" ht="15.75" x14ac:dyDescent="0.25">
      <c r="B107" s="116"/>
      <c r="C107" s="117"/>
      <c r="D107" s="117"/>
      <c r="E107" s="14" t="s">
        <v>159</v>
      </c>
    </row>
    <row r="108" spans="2:5" ht="15.75" x14ac:dyDescent="0.25">
      <c r="B108" s="15">
        <v>5</v>
      </c>
      <c r="C108" s="38" t="s">
        <v>109</v>
      </c>
      <c r="D108" s="38" t="s">
        <v>43</v>
      </c>
      <c r="E108" s="16" t="s">
        <v>21</v>
      </c>
    </row>
    <row r="109" spans="2:5" ht="16.5" x14ac:dyDescent="0.25">
      <c r="B109" s="17" t="s">
        <v>22</v>
      </c>
      <c r="C109" s="9" t="s">
        <v>110</v>
      </c>
      <c r="D109" s="23"/>
      <c r="E109" s="39"/>
    </row>
    <row r="110" spans="2:5" ht="15.75" x14ac:dyDescent="0.25">
      <c r="B110" s="17" t="s">
        <v>24</v>
      </c>
      <c r="C110" s="9" t="s">
        <v>111</v>
      </c>
      <c r="D110" s="23"/>
      <c r="E110" s="25">
        <v>0</v>
      </c>
    </row>
    <row r="111" spans="2:5" ht="15.75" x14ac:dyDescent="0.25">
      <c r="B111" s="17" t="s">
        <v>26</v>
      </c>
      <c r="C111" s="9" t="s">
        <v>112</v>
      </c>
      <c r="D111" s="23"/>
      <c r="E111" s="25">
        <f>'Relógio de ponto'!E13</f>
        <v>0</v>
      </c>
    </row>
    <row r="112" spans="2:5" ht="15.75" x14ac:dyDescent="0.25">
      <c r="B112" s="17" t="s">
        <v>28</v>
      </c>
      <c r="C112" s="9" t="s">
        <v>33</v>
      </c>
      <c r="D112" s="23"/>
      <c r="E112" s="25"/>
    </row>
    <row r="113" spans="2:5" ht="15.75" x14ac:dyDescent="0.25">
      <c r="B113" s="118" t="s">
        <v>64</v>
      </c>
      <c r="C113" s="119"/>
      <c r="D113" s="32"/>
      <c r="E113" s="33">
        <f>SUM(E109:E112)</f>
        <v>0</v>
      </c>
    </row>
    <row r="114" spans="2:5" ht="15.75" x14ac:dyDescent="0.25">
      <c r="B114" s="5" t="s">
        <v>113</v>
      </c>
      <c r="C114" s="5"/>
      <c r="D114" s="5"/>
      <c r="E114" s="6"/>
    </row>
    <row r="115" spans="2:5" ht="15.75" x14ac:dyDescent="0.25">
      <c r="B115" s="5"/>
      <c r="C115" s="5"/>
      <c r="D115" s="5"/>
      <c r="E115" s="6"/>
    </row>
    <row r="116" spans="2:5" ht="15.75" x14ac:dyDescent="0.25">
      <c r="B116" s="115" t="s">
        <v>114</v>
      </c>
      <c r="C116" s="115"/>
      <c r="D116" s="115"/>
      <c r="E116" s="115"/>
    </row>
    <row r="117" spans="2:5" ht="15.75" x14ac:dyDescent="0.25">
      <c r="B117" s="116"/>
      <c r="C117" s="117"/>
      <c r="D117" s="117"/>
      <c r="E117" s="14" t="s">
        <v>159</v>
      </c>
    </row>
    <row r="118" spans="2:5" ht="15.75" x14ac:dyDescent="0.25">
      <c r="B118" s="15">
        <v>6</v>
      </c>
      <c r="C118" s="38" t="s">
        <v>115</v>
      </c>
      <c r="D118" s="38" t="s">
        <v>43</v>
      </c>
      <c r="E118" s="16" t="s">
        <v>21</v>
      </c>
    </row>
    <row r="119" spans="2:5" ht="15.75" x14ac:dyDescent="0.25">
      <c r="B119" s="17" t="s">
        <v>22</v>
      </c>
      <c r="C119" s="9" t="s">
        <v>116</v>
      </c>
      <c r="D119" s="10"/>
      <c r="E119" s="25">
        <f>D119*(E113+E104+E75+E63+E13)</f>
        <v>0</v>
      </c>
    </row>
    <row r="120" spans="2:5" ht="15.75" x14ac:dyDescent="0.25">
      <c r="B120" s="17" t="s">
        <v>24</v>
      </c>
      <c r="C120" s="9" t="s">
        <v>117</v>
      </c>
      <c r="D120" s="10"/>
      <c r="E120" s="25">
        <f>D120*(E113+E104+E75+E63+E13+E119)</f>
        <v>0</v>
      </c>
    </row>
    <row r="121" spans="2:5" ht="15.75" x14ac:dyDescent="0.25">
      <c r="B121" s="17" t="s">
        <v>26</v>
      </c>
      <c r="C121" s="9" t="s">
        <v>118</v>
      </c>
      <c r="D121" s="10">
        <f>SUM(D122:D124)</f>
        <v>0</v>
      </c>
      <c r="E121" s="25">
        <f>(E120+E119+E113+E104+E75+E63+E13)/(100%-D121)*D121</f>
        <v>0</v>
      </c>
    </row>
    <row r="122" spans="2:5" ht="15.75" x14ac:dyDescent="0.25">
      <c r="B122" s="17"/>
      <c r="C122" s="9" t="s">
        <v>119</v>
      </c>
      <c r="D122" s="10"/>
      <c r="E122" s="25"/>
    </row>
    <row r="123" spans="2:5" ht="15.75" x14ac:dyDescent="0.25">
      <c r="B123" s="17"/>
      <c r="C123" s="9" t="s">
        <v>120</v>
      </c>
      <c r="D123" s="10"/>
      <c r="E123" s="25"/>
    </row>
    <row r="124" spans="2:5" ht="15.75" x14ac:dyDescent="0.25">
      <c r="B124" s="17"/>
      <c r="C124" s="9" t="s">
        <v>121</v>
      </c>
      <c r="D124" s="10"/>
      <c r="E124" s="25"/>
    </row>
    <row r="125" spans="2:5" ht="15.75" x14ac:dyDescent="0.25">
      <c r="B125" s="118" t="s">
        <v>64</v>
      </c>
      <c r="C125" s="119"/>
      <c r="D125" s="30">
        <f>D119+D120+D121</f>
        <v>0</v>
      </c>
      <c r="E125" s="33">
        <f>SUM(E119:E124)</f>
        <v>0</v>
      </c>
    </row>
    <row r="126" spans="2:5" ht="35.25" customHeight="1" x14ac:dyDescent="0.25">
      <c r="B126" s="121" t="s">
        <v>122</v>
      </c>
      <c r="C126" s="121"/>
      <c r="D126" s="121"/>
      <c r="E126" s="121"/>
    </row>
    <row r="127" spans="2:5" ht="7.5" customHeight="1" x14ac:dyDescent="0.25">
      <c r="B127" s="5"/>
      <c r="C127" s="5"/>
      <c r="D127" s="5"/>
      <c r="E127" s="6"/>
    </row>
    <row r="128" spans="2:5" ht="15.75" x14ac:dyDescent="0.25">
      <c r="B128" s="115" t="s">
        <v>123</v>
      </c>
      <c r="C128" s="115"/>
      <c r="D128" s="115"/>
      <c r="E128" s="115"/>
    </row>
    <row r="129" spans="2:5" ht="15.75" x14ac:dyDescent="0.25">
      <c r="B129" s="116"/>
      <c r="C129" s="117"/>
      <c r="D129" s="117"/>
      <c r="E129" s="14" t="s">
        <v>159</v>
      </c>
    </row>
    <row r="130" spans="2:5" ht="15.75" x14ac:dyDescent="0.25">
      <c r="B130" s="15"/>
      <c r="C130" s="8" t="s">
        <v>124</v>
      </c>
      <c r="D130" s="8"/>
      <c r="E130" s="16" t="s">
        <v>21</v>
      </c>
    </row>
    <row r="131" spans="2:5" ht="15.75" x14ac:dyDescent="0.25">
      <c r="B131" s="15" t="s">
        <v>22</v>
      </c>
      <c r="C131" s="9" t="s">
        <v>125</v>
      </c>
      <c r="D131" s="9"/>
      <c r="E131" s="25">
        <f>E13</f>
        <v>0</v>
      </c>
    </row>
    <row r="132" spans="2:5" ht="15.75" x14ac:dyDescent="0.25">
      <c r="B132" s="15" t="s">
        <v>24</v>
      </c>
      <c r="C132" s="9" t="s">
        <v>39</v>
      </c>
      <c r="D132" s="9"/>
      <c r="E132" s="25">
        <f>E63</f>
        <v>0</v>
      </c>
    </row>
    <row r="133" spans="2:5" ht="15.75" x14ac:dyDescent="0.25">
      <c r="B133" s="15" t="s">
        <v>26</v>
      </c>
      <c r="C133" s="9" t="s">
        <v>126</v>
      </c>
      <c r="D133" s="9"/>
      <c r="E133" s="25">
        <f>E75</f>
        <v>0</v>
      </c>
    </row>
    <row r="134" spans="2:5" ht="15.75" x14ac:dyDescent="0.25">
      <c r="B134" s="15" t="s">
        <v>28</v>
      </c>
      <c r="C134" s="9" t="s">
        <v>89</v>
      </c>
      <c r="D134" s="9"/>
      <c r="E134" s="25">
        <f>E104</f>
        <v>0</v>
      </c>
    </row>
    <row r="135" spans="2:5" ht="15.75" x14ac:dyDescent="0.25">
      <c r="B135" s="15" t="s">
        <v>30</v>
      </c>
      <c r="C135" s="9" t="s">
        <v>108</v>
      </c>
      <c r="D135" s="9"/>
      <c r="E135" s="25">
        <f>E113</f>
        <v>0</v>
      </c>
    </row>
    <row r="136" spans="2:5" ht="15.75" x14ac:dyDescent="0.25">
      <c r="B136" s="129" t="s">
        <v>127</v>
      </c>
      <c r="C136" s="130"/>
      <c r="D136" s="8"/>
      <c r="E136" s="26">
        <f>SUM(E131:E135)</f>
        <v>0</v>
      </c>
    </row>
    <row r="137" spans="2:5" ht="15.75" x14ac:dyDescent="0.25">
      <c r="B137" s="15" t="s">
        <v>32</v>
      </c>
      <c r="C137" s="9" t="s">
        <v>128</v>
      </c>
      <c r="D137" s="9"/>
      <c r="E137" s="25">
        <f>E125</f>
        <v>0</v>
      </c>
    </row>
    <row r="138" spans="2:5" ht="15.75" x14ac:dyDescent="0.25">
      <c r="B138" s="137" t="s">
        <v>129</v>
      </c>
      <c r="C138" s="138"/>
      <c r="D138" s="139"/>
      <c r="E138" s="64">
        <f>ROUND(SUM(E136:E137),2)</f>
        <v>0</v>
      </c>
    </row>
  </sheetData>
  <mergeCells count="51">
    <mergeCell ref="B94:D94"/>
    <mergeCell ref="B126:E126"/>
    <mergeCell ref="B138:D138"/>
    <mergeCell ref="B97:C97"/>
    <mergeCell ref="B99:E100"/>
    <mergeCell ref="B104:C104"/>
    <mergeCell ref="B106:E106"/>
    <mergeCell ref="B107:D107"/>
    <mergeCell ref="B113:C113"/>
    <mergeCell ref="B116:E116"/>
    <mergeCell ref="B117:D117"/>
    <mergeCell ref="B125:C125"/>
    <mergeCell ref="B129:D129"/>
    <mergeCell ref="B136:C136"/>
    <mergeCell ref="B128:E128"/>
    <mergeCell ref="B1:E1"/>
    <mergeCell ref="B54:E54"/>
    <mergeCell ref="B55:E55"/>
    <mergeCell ref="B57:E57"/>
    <mergeCell ref="B75:C75"/>
    <mergeCell ref="B58:D58"/>
    <mergeCell ref="B63:C63"/>
    <mergeCell ref="B64:E64"/>
    <mergeCell ref="B65:E65"/>
    <mergeCell ref="B66:E66"/>
    <mergeCell ref="B31:E31"/>
    <mergeCell ref="B32:D32"/>
    <mergeCell ref="B4:E4"/>
    <mergeCell ref="B13:C13"/>
    <mergeCell ref="B15:E15"/>
    <mergeCell ref="B16:E16"/>
    <mergeCell ref="B93:E93"/>
    <mergeCell ref="B42:C42"/>
    <mergeCell ref="B76:E76"/>
    <mergeCell ref="B78:E78"/>
    <mergeCell ref="B80:E80"/>
    <mergeCell ref="B43:E43"/>
    <mergeCell ref="B67:D67"/>
    <mergeCell ref="B81:D81"/>
    <mergeCell ref="B89:C89"/>
    <mergeCell ref="E34:E42"/>
    <mergeCell ref="B45:E45"/>
    <mergeCell ref="B53:C53"/>
    <mergeCell ref="B29:E29"/>
    <mergeCell ref="B90:E90"/>
    <mergeCell ref="B91:E91"/>
    <mergeCell ref="B18:E18"/>
    <mergeCell ref="B20:E20"/>
    <mergeCell ref="B25:C25"/>
    <mergeCell ref="B27:E27"/>
    <mergeCell ref="B28:E28"/>
  </mergeCells>
  <pageMargins left="0.511811024" right="0.511811024" top="0.78740157499999996" bottom="0.78740157499999996" header="0.31496062000000002" footer="0.31496062000000002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C050-7383-487D-9104-75BD06BE9099}">
  <sheetPr>
    <pageSetUpPr fitToPage="1"/>
  </sheetPr>
  <dimension ref="A1:G34"/>
  <sheetViews>
    <sheetView view="pageBreakPreview" topLeftCell="A28" zoomScale="60" zoomScaleNormal="100" workbookViewId="0">
      <selection activeCell="B21" sqref="B21"/>
    </sheetView>
  </sheetViews>
  <sheetFormatPr defaultRowHeight="15" x14ac:dyDescent="0.25"/>
  <cols>
    <col min="1" max="1" width="13.7109375" customWidth="1"/>
    <col min="2" max="2" width="16.7109375" bestFit="1" customWidth="1"/>
    <col min="3" max="3" width="18.5703125" bestFit="1" customWidth="1"/>
    <col min="4" max="5" width="15.7109375" bestFit="1" customWidth="1"/>
    <col min="6" max="6" width="14.140625" customWidth="1"/>
  </cols>
  <sheetData>
    <row r="1" spans="1:7" ht="15.75" x14ac:dyDescent="0.25">
      <c r="A1" s="145" t="s">
        <v>130</v>
      </c>
      <c r="B1" s="146"/>
      <c r="C1" s="146"/>
      <c r="D1" s="146"/>
      <c r="E1" s="146"/>
      <c r="F1" s="146"/>
      <c r="G1" s="146"/>
    </row>
    <row r="2" spans="1:7" ht="15.75" x14ac:dyDescent="0.25">
      <c r="A2" s="40"/>
      <c r="B2" s="40"/>
      <c r="C2" s="40"/>
      <c r="D2" s="40"/>
      <c r="E2" s="40"/>
      <c r="F2" s="40"/>
      <c r="G2" s="40"/>
    </row>
    <row r="3" spans="1:7" ht="15.75" x14ac:dyDescent="0.25">
      <c r="A3" s="147" t="s">
        <v>131</v>
      </c>
      <c r="B3" s="148"/>
      <c r="C3" s="148"/>
      <c r="D3" s="148"/>
      <c r="E3" s="148"/>
      <c r="F3" s="148"/>
      <c r="G3" s="148"/>
    </row>
    <row r="4" spans="1:7" ht="16.5" thickBot="1" x14ac:dyDescent="0.3">
      <c r="A4" s="4"/>
      <c r="B4" s="4"/>
      <c r="C4" s="4"/>
      <c r="D4" s="4"/>
      <c r="E4" s="4"/>
      <c r="F4" s="4"/>
      <c r="G4" s="4"/>
    </row>
    <row r="5" spans="1:7" ht="16.5" thickBot="1" x14ac:dyDescent="0.3">
      <c r="A5" s="142" t="s">
        <v>132</v>
      </c>
      <c r="B5" s="143"/>
      <c r="C5" s="143"/>
      <c r="D5" s="143"/>
      <c r="E5" s="144"/>
      <c r="F5" s="4"/>
      <c r="G5" s="4"/>
    </row>
    <row r="6" spans="1:7" ht="48" thickBot="1" x14ac:dyDescent="0.3">
      <c r="A6" s="48" t="s">
        <v>133</v>
      </c>
      <c r="B6" s="49" t="s">
        <v>134</v>
      </c>
      <c r="C6" s="49" t="s">
        <v>135</v>
      </c>
      <c r="D6" s="50" t="s">
        <v>136</v>
      </c>
      <c r="E6" s="51" t="s">
        <v>137</v>
      </c>
      <c r="F6" s="4"/>
      <c r="G6" s="4"/>
    </row>
    <row r="7" spans="1:7" ht="32.25" thickBot="1" x14ac:dyDescent="0.3">
      <c r="A7" s="71" t="s">
        <v>159</v>
      </c>
      <c r="B7" s="41"/>
      <c r="C7" s="42">
        <v>2</v>
      </c>
      <c r="D7" s="42">
        <v>22</v>
      </c>
      <c r="E7" s="43">
        <f>B7*C7*D7</f>
        <v>0</v>
      </c>
      <c r="F7" s="44"/>
      <c r="G7" s="4"/>
    </row>
    <row r="8" spans="1:7" ht="16.5" thickBot="1" x14ac:dyDescent="0.3">
      <c r="A8" s="4"/>
      <c r="B8" s="4"/>
      <c r="C8" s="4"/>
      <c r="D8" s="4"/>
      <c r="E8" s="4"/>
      <c r="F8" s="4"/>
      <c r="G8" s="4"/>
    </row>
    <row r="9" spans="1:7" ht="16.5" thickBot="1" x14ac:dyDescent="0.3">
      <c r="A9" s="142" t="s">
        <v>138</v>
      </c>
      <c r="B9" s="143"/>
      <c r="C9" s="143"/>
      <c r="D9" s="143"/>
      <c r="E9" s="144"/>
      <c r="F9" s="4"/>
      <c r="G9" s="4"/>
    </row>
    <row r="10" spans="1:7" ht="16.5" thickBot="1" x14ac:dyDescent="0.3">
      <c r="A10" s="48" t="s">
        <v>133</v>
      </c>
      <c r="B10" s="49" t="s">
        <v>139</v>
      </c>
      <c r="C10" s="49" t="s">
        <v>140</v>
      </c>
      <c r="D10" s="49" t="s">
        <v>43</v>
      </c>
      <c r="E10" s="51" t="s">
        <v>141</v>
      </c>
      <c r="F10" s="4"/>
      <c r="G10" s="4"/>
    </row>
    <row r="11" spans="1:7" ht="32.25" thickBot="1" x14ac:dyDescent="0.3">
      <c r="A11" s="71" t="s">
        <v>159</v>
      </c>
      <c r="B11" s="41">
        <f>'Secretário(a) Exec.'!E7</f>
        <v>0</v>
      </c>
      <c r="C11" s="45">
        <v>1</v>
      </c>
      <c r="D11" s="45">
        <v>0.06</v>
      </c>
      <c r="E11" s="43">
        <f>B11*C11*D11</f>
        <v>0</v>
      </c>
      <c r="F11" s="44"/>
      <c r="G11" s="4"/>
    </row>
    <row r="12" spans="1:7" ht="16.5" thickBot="1" x14ac:dyDescent="0.3">
      <c r="A12" s="4"/>
      <c r="B12" s="4"/>
      <c r="C12" s="4"/>
      <c r="D12" s="4"/>
      <c r="E12" s="4"/>
      <c r="F12" s="4"/>
      <c r="G12" s="4"/>
    </row>
    <row r="13" spans="1:7" ht="16.5" thickBot="1" x14ac:dyDescent="0.3">
      <c r="A13" s="149" t="s">
        <v>142</v>
      </c>
      <c r="B13" s="150"/>
      <c r="C13" s="150"/>
      <c r="D13" s="151"/>
      <c r="E13" s="4"/>
      <c r="F13" s="4"/>
      <c r="G13" s="4"/>
    </row>
    <row r="14" spans="1:7" ht="16.5" thickBot="1" x14ac:dyDescent="0.3">
      <c r="A14" s="48" t="s">
        <v>133</v>
      </c>
      <c r="B14" s="49" t="s">
        <v>137</v>
      </c>
      <c r="C14" s="49" t="s">
        <v>143</v>
      </c>
      <c r="D14" s="51" t="s">
        <v>144</v>
      </c>
      <c r="E14" s="4"/>
      <c r="F14" s="4"/>
      <c r="G14" s="4"/>
    </row>
    <row r="15" spans="1:7" ht="32.25" thickBot="1" x14ac:dyDescent="0.3">
      <c r="A15" s="71" t="s">
        <v>159</v>
      </c>
      <c r="B15" s="41">
        <f>E7</f>
        <v>0</v>
      </c>
      <c r="C15" s="41">
        <f>E11</f>
        <v>0</v>
      </c>
      <c r="D15" s="43">
        <f>B15-C15</f>
        <v>0</v>
      </c>
      <c r="E15" s="4"/>
      <c r="F15" s="4"/>
      <c r="G15" s="4"/>
    </row>
    <row r="16" spans="1:7" ht="15.75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147" t="s">
        <v>165</v>
      </c>
      <c r="B17" s="148"/>
      <c r="C17" s="148"/>
      <c r="D17" s="148"/>
      <c r="E17" s="148"/>
      <c r="F17" s="148"/>
      <c r="G17" s="148"/>
    </row>
    <row r="18" spans="1:7" ht="16.5" thickBot="1" x14ac:dyDescent="0.3">
      <c r="A18" s="4"/>
      <c r="B18" s="4"/>
      <c r="C18" s="4"/>
      <c r="D18" s="4"/>
      <c r="E18" s="4"/>
      <c r="F18" s="4"/>
      <c r="G18" s="4"/>
    </row>
    <row r="19" spans="1:7" ht="16.5" thickBot="1" x14ac:dyDescent="0.3">
      <c r="A19" s="149" t="s">
        <v>146</v>
      </c>
      <c r="B19" s="150"/>
      <c r="C19" s="150"/>
      <c r="D19" s="151"/>
      <c r="E19" s="4"/>
      <c r="F19" s="4"/>
      <c r="G19" s="4"/>
    </row>
    <row r="20" spans="1:7" ht="48" thickBot="1" x14ac:dyDescent="0.3">
      <c r="A20" s="53" t="s">
        <v>133</v>
      </c>
      <c r="B20" s="54" t="s">
        <v>147</v>
      </c>
      <c r="C20" s="55" t="s">
        <v>136</v>
      </c>
      <c r="D20" s="56" t="s">
        <v>148</v>
      </c>
      <c r="E20" s="4"/>
      <c r="F20" s="4"/>
      <c r="G20" s="4"/>
    </row>
    <row r="21" spans="1:7" ht="32.25" thickBot="1" x14ac:dyDescent="0.3">
      <c r="A21" s="71" t="s">
        <v>159</v>
      </c>
      <c r="B21" s="41"/>
      <c r="C21" s="42">
        <f>D7</f>
        <v>22</v>
      </c>
      <c r="D21" s="43">
        <f>B21*C21</f>
        <v>0</v>
      </c>
      <c r="E21" s="4"/>
      <c r="F21" s="4"/>
      <c r="G21" s="4"/>
    </row>
    <row r="22" spans="1:7" ht="16.5" thickBot="1" x14ac:dyDescent="0.3">
      <c r="A22" s="4"/>
      <c r="B22" s="4"/>
      <c r="C22" s="4"/>
      <c r="D22" s="4"/>
      <c r="E22" s="4"/>
      <c r="F22" s="4"/>
      <c r="G22" s="4"/>
    </row>
    <row r="23" spans="1:7" ht="16.5" thickBot="1" x14ac:dyDescent="0.3">
      <c r="A23" s="142" t="s">
        <v>149</v>
      </c>
      <c r="B23" s="143"/>
      <c r="C23" s="143"/>
      <c r="D23" s="144"/>
      <c r="E23" s="4"/>
      <c r="F23" s="4"/>
      <c r="G23" s="4"/>
    </row>
    <row r="24" spans="1:7" ht="16.5" thickBot="1" x14ac:dyDescent="0.3">
      <c r="A24" s="48" t="s">
        <v>133</v>
      </c>
      <c r="B24" s="49" t="s">
        <v>139</v>
      </c>
      <c r="C24" s="49" t="s">
        <v>150</v>
      </c>
      <c r="D24" s="51" t="s">
        <v>141</v>
      </c>
      <c r="E24" s="4"/>
      <c r="F24" s="4"/>
      <c r="G24" s="4"/>
    </row>
    <row r="25" spans="1:7" ht="32.25" thickBot="1" x14ac:dyDescent="0.3">
      <c r="A25" s="71" t="s">
        <v>159</v>
      </c>
      <c r="B25" s="41">
        <f>D21</f>
        <v>0</v>
      </c>
      <c r="C25" s="46">
        <v>0</v>
      </c>
      <c r="D25" s="43">
        <f>C25*C21</f>
        <v>0</v>
      </c>
      <c r="E25" s="4"/>
      <c r="F25" s="4"/>
      <c r="G25" s="4"/>
    </row>
    <row r="26" spans="1:7" ht="16.5" thickBot="1" x14ac:dyDescent="0.3">
      <c r="A26" s="4"/>
      <c r="B26" s="4"/>
      <c r="C26" s="4"/>
      <c r="D26" s="4"/>
      <c r="E26" s="4"/>
      <c r="F26" s="4"/>
      <c r="G26" s="4"/>
    </row>
    <row r="27" spans="1:7" ht="16.5" thickBot="1" x14ac:dyDescent="0.3">
      <c r="A27" s="142" t="s">
        <v>151</v>
      </c>
      <c r="B27" s="143"/>
      <c r="C27" s="143"/>
      <c r="D27" s="144"/>
      <c r="E27" s="4"/>
      <c r="F27" s="4"/>
      <c r="G27" s="4"/>
    </row>
    <row r="28" spans="1:7" ht="16.5" thickBot="1" x14ac:dyDescent="0.3">
      <c r="A28" s="48" t="s">
        <v>133</v>
      </c>
      <c r="B28" s="49" t="s">
        <v>137</v>
      </c>
      <c r="C28" s="49" t="s">
        <v>141</v>
      </c>
      <c r="D28" s="51" t="s">
        <v>144</v>
      </c>
      <c r="E28" s="4"/>
      <c r="F28" s="4"/>
      <c r="G28" s="4"/>
    </row>
    <row r="29" spans="1:7" ht="32.25" thickBot="1" x14ac:dyDescent="0.3">
      <c r="A29" s="71" t="s">
        <v>159</v>
      </c>
      <c r="B29" s="41">
        <f>D21</f>
        <v>0</v>
      </c>
      <c r="C29" s="41">
        <f>D25</f>
        <v>0</v>
      </c>
      <c r="D29" s="43">
        <f>B29-C29</f>
        <v>0</v>
      </c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6.5" thickBot="1" x14ac:dyDescent="0.3">
      <c r="A31" s="4"/>
      <c r="B31" s="4"/>
      <c r="C31" s="4"/>
      <c r="D31" s="4"/>
      <c r="E31" s="4"/>
      <c r="F31" s="4"/>
      <c r="G31" s="4"/>
    </row>
    <row r="32" spans="1:7" ht="16.5" thickBot="1" x14ac:dyDescent="0.3">
      <c r="A32" s="142" t="s">
        <v>166</v>
      </c>
      <c r="B32" s="143"/>
      <c r="C32" s="143"/>
      <c r="D32" s="143"/>
      <c r="E32" s="143"/>
      <c r="F32" s="143"/>
      <c r="G32" s="144"/>
    </row>
    <row r="33" spans="1:7" ht="32.25" thickBot="1" x14ac:dyDescent="0.3">
      <c r="A33" s="48" t="s">
        <v>133</v>
      </c>
      <c r="B33" s="49" t="s">
        <v>153</v>
      </c>
      <c r="C33" s="49" t="s">
        <v>154</v>
      </c>
      <c r="D33" s="49" t="s">
        <v>155</v>
      </c>
      <c r="E33" s="50" t="s">
        <v>156</v>
      </c>
      <c r="F33" s="57" t="s">
        <v>157</v>
      </c>
      <c r="G33" s="51" t="s">
        <v>34</v>
      </c>
    </row>
    <row r="34" spans="1:7" ht="32.25" thickBot="1" x14ac:dyDescent="0.3">
      <c r="A34" s="71" t="s">
        <v>159</v>
      </c>
      <c r="B34" s="41">
        <f>D15</f>
        <v>0</v>
      </c>
      <c r="C34" s="41">
        <f>D21</f>
        <v>0</v>
      </c>
      <c r="D34" s="41" t="s">
        <v>158</v>
      </c>
      <c r="E34" s="41" t="s">
        <v>158</v>
      </c>
      <c r="F34" s="47" t="s">
        <v>158</v>
      </c>
      <c r="G34" s="43">
        <f>SUM(B34:F34)</f>
        <v>0</v>
      </c>
    </row>
  </sheetData>
  <mergeCells count="10">
    <mergeCell ref="A32:G32"/>
    <mergeCell ref="A1:G1"/>
    <mergeCell ref="A3:G3"/>
    <mergeCell ref="A5:E5"/>
    <mergeCell ref="A9:E9"/>
    <mergeCell ref="A13:D13"/>
    <mergeCell ref="A17:G17"/>
    <mergeCell ref="A19:D19"/>
    <mergeCell ref="A23:D23"/>
    <mergeCell ref="A27:D27"/>
  </mergeCells>
  <pageMargins left="0.511811024" right="0.511811024" top="0.78740157499999996" bottom="0.78740157499999996" header="0.31496062000000002" footer="0.31496062000000002"/>
  <pageSetup paperSize="9" scale="6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E2A7-BDFB-42E2-8E34-897380FF7EE8}">
  <sheetPr>
    <pageSetUpPr fitToPage="1"/>
  </sheetPr>
  <dimension ref="B1:F138"/>
  <sheetViews>
    <sheetView view="pageBreakPreview" topLeftCell="C129" zoomScale="60" zoomScaleNormal="100" workbookViewId="0">
      <selection activeCell="D124" sqref="D124"/>
    </sheetView>
  </sheetViews>
  <sheetFormatPr defaultRowHeight="15" x14ac:dyDescent="0.25"/>
  <cols>
    <col min="2" max="2" width="12.140625" customWidth="1"/>
    <col min="3" max="3" width="74.28515625" customWidth="1"/>
    <col min="4" max="4" width="13.85546875" customWidth="1"/>
    <col min="5" max="5" width="47.5703125" customWidth="1"/>
    <col min="6" max="6" width="11.7109375" bestFit="1" customWidth="1"/>
    <col min="8" max="8" width="14.140625" customWidth="1"/>
    <col min="9" max="9" width="22.140625" customWidth="1"/>
    <col min="10" max="10" width="25.7109375" customWidth="1"/>
  </cols>
  <sheetData>
    <row r="1" spans="2:5" ht="27" customHeight="1" thickBot="1" x14ac:dyDescent="0.3">
      <c r="B1" s="134" t="s">
        <v>17</v>
      </c>
      <c r="C1" s="135"/>
      <c r="D1" s="135"/>
      <c r="E1" s="136"/>
    </row>
    <row r="2" spans="2:5" x14ac:dyDescent="0.25">
      <c r="B2" s="1"/>
      <c r="C2" s="1"/>
    </row>
    <row r="4" spans="2:5" ht="16.5" thickBot="1" x14ac:dyDescent="0.3">
      <c r="B4" s="155" t="s">
        <v>18</v>
      </c>
      <c r="C4" s="155"/>
      <c r="D4" s="155"/>
      <c r="E4" s="155"/>
    </row>
    <row r="5" spans="2:5" ht="15.75" x14ac:dyDescent="0.25">
      <c r="B5" s="12"/>
      <c r="C5" s="13"/>
      <c r="D5" s="13"/>
      <c r="E5" s="14" t="s">
        <v>167</v>
      </c>
    </row>
    <row r="6" spans="2:5" ht="15.75" x14ac:dyDescent="0.25">
      <c r="B6" s="15">
        <v>1</v>
      </c>
      <c r="C6" s="8" t="s">
        <v>20</v>
      </c>
      <c r="D6" s="8"/>
      <c r="E6" s="16" t="s">
        <v>21</v>
      </c>
    </row>
    <row r="7" spans="2:5" ht="15.75" x14ac:dyDescent="0.25">
      <c r="B7" s="17" t="s">
        <v>22</v>
      </c>
      <c r="C7" s="9" t="s">
        <v>23</v>
      </c>
      <c r="D7" s="9"/>
      <c r="E7" s="18"/>
    </row>
    <row r="8" spans="2:5" ht="15.75" x14ac:dyDescent="0.25">
      <c r="B8" s="17" t="s">
        <v>24</v>
      </c>
      <c r="C8" s="9" t="s">
        <v>25</v>
      </c>
      <c r="D8" s="9"/>
      <c r="E8" s="18">
        <v>0</v>
      </c>
    </row>
    <row r="9" spans="2:5" ht="15.75" x14ac:dyDescent="0.25">
      <c r="B9" s="17" t="s">
        <v>26</v>
      </c>
      <c r="C9" s="9" t="s">
        <v>27</v>
      </c>
      <c r="D9" s="9"/>
      <c r="E9" s="18">
        <v>0</v>
      </c>
    </row>
    <row r="10" spans="2:5" ht="15.75" x14ac:dyDescent="0.25">
      <c r="B10" s="17" t="s">
        <v>28</v>
      </c>
      <c r="C10" s="9" t="s">
        <v>29</v>
      </c>
      <c r="D10" s="9"/>
      <c r="E10" s="18">
        <v>0</v>
      </c>
    </row>
    <row r="11" spans="2:5" ht="15.75" x14ac:dyDescent="0.25">
      <c r="B11" s="17" t="s">
        <v>30</v>
      </c>
      <c r="C11" s="9" t="s">
        <v>31</v>
      </c>
      <c r="D11" s="9"/>
      <c r="E11" s="18">
        <v>0</v>
      </c>
    </row>
    <row r="12" spans="2:5" ht="15.75" x14ac:dyDescent="0.25">
      <c r="B12" s="17" t="s">
        <v>32</v>
      </c>
      <c r="C12" s="9" t="s">
        <v>33</v>
      </c>
      <c r="D12" s="9"/>
      <c r="E12" s="18">
        <v>0</v>
      </c>
    </row>
    <row r="13" spans="2:5" ht="15.75" x14ac:dyDescent="0.25">
      <c r="B13" s="129" t="s">
        <v>34</v>
      </c>
      <c r="C13" s="130"/>
      <c r="D13" s="8"/>
      <c r="E13" s="19">
        <f>SUM(E7:E12)</f>
        <v>0</v>
      </c>
    </row>
    <row r="14" spans="2:5" ht="16.5" thickBot="1" x14ac:dyDescent="0.3">
      <c r="B14" s="20" t="s">
        <v>35</v>
      </c>
      <c r="C14" s="21" t="s">
        <v>36</v>
      </c>
      <c r="D14" s="27">
        <v>0.36799999999999999</v>
      </c>
      <c r="E14" s="22">
        <f>D14*E13</f>
        <v>0</v>
      </c>
    </row>
    <row r="15" spans="2:5" ht="15.75" x14ac:dyDescent="0.25">
      <c r="B15" s="133" t="s">
        <v>160</v>
      </c>
      <c r="C15" s="133"/>
      <c r="D15" s="133"/>
      <c r="E15" s="133"/>
    </row>
    <row r="16" spans="2:5" ht="33.75" customHeight="1" x14ac:dyDescent="0.25">
      <c r="B16" s="123" t="s">
        <v>38</v>
      </c>
      <c r="C16" s="123"/>
      <c r="D16" s="123"/>
      <c r="E16" s="123"/>
    </row>
    <row r="17" spans="2:5" ht="15.75" x14ac:dyDescent="0.25">
      <c r="B17" s="5"/>
      <c r="C17" s="5"/>
      <c r="D17" s="5"/>
      <c r="E17" s="6"/>
    </row>
    <row r="18" spans="2:5" ht="15.75" x14ac:dyDescent="0.25">
      <c r="B18" s="155" t="s">
        <v>39</v>
      </c>
      <c r="C18" s="155"/>
      <c r="D18" s="155"/>
      <c r="E18" s="155"/>
    </row>
    <row r="19" spans="2:5" ht="15.75" x14ac:dyDescent="0.25">
      <c r="B19" s="7"/>
      <c r="C19" s="5"/>
      <c r="D19" s="5"/>
      <c r="E19" s="6"/>
    </row>
    <row r="20" spans="2:5" ht="16.5" thickBot="1" x14ac:dyDescent="0.3">
      <c r="B20" s="155" t="s">
        <v>40</v>
      </c>
      <c r="C20" s="155"/>
      <c r="D20" s="155"/>
      <c r="E20" s="155"/>
    </row>
    <row r="21" spans="2:5" ht="15.75" x14ac:dyDescent="0.25">
      <c r="B21" s="24"/>
      <c r="C21" s="13"/>
      <c r="D21" s="13"/>
      <c r="E21" s="14" t="s">
        <v>167</v>
      </c>
    </row>
    <row r="22" spans="2:5" ht="15.75" x14ac:dyDescent="0.25">
      <c r="B22" s="15" t="s">
        <v>41</v>
      </c>
      <c r="C22" s="8" t="s">
        <v>42</v>
      </c>
      <c r="D22" s="8" t="s">
        <v>43</v>
      </c>
      <c r="E22" s="16" t="s">
        <v>21</v>
      </c>
    </row>
    <row r="23" spans="2:5" ht="15.75" x14ac:dyDescent="0.25">
      <c r="B23" s="17" t="s">
        <v>22</v>
      </c>
      <c r="C23" s="9" t="s">
        <v>44</v>
      </c>
      <c r="D23" s="10">
        <v>8.3299999999999999E-2</v>
      </c>
      <c r="E23" s="25">
        <f>D23*E13</f>
        <v>0</v>
      </c>
    </row>
    <row r="24" spans="2:5" ht="15.75" x14ac:dyDescent="0.25">
      <c r="B24" s="17" t="s">
        <v>24</v>
      </c>
      <c r="C24" s="9" t="s">
        <v>45</v>
      </c>
      <c r="D24" s="10">
        <v>0.121</v>
      </c>
      <c r="E24" s="25">
        <f>D24*E13</f>
        <v>0</v>
      </c>
    </row>
    <row r="25" spans="2:5" ht="15.75" x14ac:dyDescent="0.25">
      <c r="B25" s="129" t="s">
        <v>34</v>
      </c>
      <c r="C25" s="130"/>
      <c r="D25" s="11">
        <f>SUM(D23:D24)</f>
        <v>0.20429999999999998</v>
      </c>
      <c r="E25" s="26">
        <f>SUM(E23:E24)</f>
        <v>0</v>
      </c>
    </row>
    <row r="26" spans="2:5" ht="16.5" thickBot="1" x14ac:dyDescent="0.3">
      <c r="B26" s="20" t="s">
        <v>26</v>
      </c>
      <c r="C26" s="21" t="s">
        <v>46</v>
      </c>
      <c r="D26" s="27">
        <f>D25*D42</f>
        <v>6.9053400000000001E-2</v>
      </c>
      <c r="E26" s="28">
        <f>D26*E13</f>
        <v>0</v>
      </c>
    </row>
    <row r="27" spans="2:5" ht="41.25" customHeight="1" x14ac:dyDescent="0.25">
      <c r="B27" s="131" t="s">
        <v>47</v>
      </c>
      <c r="C27" s="131"/>
      <c r="D27" s="131"/>
      <c r="E27" s="131"/>
    </row>
    <row r="28" spans="2:5" ht="31.5" customHeight="1" x14ac:dyDescent="0.25">
      <c r="B28" s="123" t="s">
        <v>48</v>
      </c>
      <c r="C28" s="123"/>
      <c r="D28" s="123"/>
      <c r="E28" s="123"/>
    </row>
    <row r="29" spans="2:5" ht="30" customHeight="1" x14ac:dyDescent="0.25">
      <c r="B29" s="123" t="s">
        <v>49</v>
      </c>
      <c r="C29" s="123"/>
      <c r="D29" s="123"/>
      <c r="E29" s="123"/>
    </row>
    <row r="30" spans="2:5" ht="15.75" x14ac:dyDescent="0.25">
      <c r="B30" s="5"/>
      <c r="C30" s="5"/>
      <c r="D30" s="5"/>
      <c r="E30" s="6"/>
    </row>
    <row r="31" spans="2:5" ht="16.5" customHeight="1" thickBot="1" x14ac:dyDescent="0.3">
      <c r="B31" s="156" t="s">
        <v>50</v>
      </c>
      <c r="C31" s="156"/>
      <c r="D31" s="156"/>
      <c r="E31" s="156"/>
    </row>
    <row r="32" spans="2:5" ht="15.75" x14ac:dyDescent="0.25">
      <c r="B32" s="124"/>
      <c r="C32" s="125"/>
      <c r="D32" s="126"/>
      <c r="E32" s="14" t="s">
        <v>167</v>
      </c>
    </row>
    <row r="33" spans="2:5" ht="31.5" x14ac:dyDescent="0.25">
      <c r="B33" s="15" t="s">
        <v>51</v>
      </c>
      <c r="C33" s="8" t="s">
        <v>52</v>
      </c>
      <c r="D33" s="8" t="s">
        <v>53</v>
      </c>
      <c r="E33" s="16" t="s">
        <v>21</v>
      </c>
    </row>
    <row r="34" spans="2:5" ht="15.75" customHeight="1" x14ac:dyDescent="0.25">
      <c r="B34" s="17" t="s">
        <v>22</v>
      </c>
      <c r="C34" s="9" t="s">
        <v>54</v>
      </c>
      <c r="D34" s="29">
        <v>0.2</v>
      </c>
      <c r="E34" s="127" t="s">
        <v>55</v>
      </c>
    </row>
    <row r="35" spans="2:5" ht="15.75" x14ac:dyDescent="0.25">
      <c r="B35" s="17" t="s">
        <v>24</v>
      </c>
      <c r="C35" s="9" t="s">
        <v>56</v>
      </c>
      <c r="D35" s="29">
        <v>2.5000000000000001E-2</v>
      </c>
      <c r="E35" s="127"/>
    </row>
    <row r="36" spans="2:5" ht="15.75" x14ac:dyDescent="0.25">
      <c r="B36" s="17" t="s">
        <v>26</v>
      </c>
      <c r="C36" s="9" t="s">
        <v>57</v>
      </c>
      <c r="D36" s="10"/>
      <c r="E36" s="127"/>
    </row>
    <row r="37" spans="2:5" ht="15.75" x14ac:dyDescent="0.25">
      <c r="B37" s="17" t="s">
        <v>28</v>
      </c>
      <c r="C37" s="9" t="s">
        <v>58</v>
      </c>
      <c r="D37" s="29">
        <v>1.4999999999999999E-2</v>
      </c>
      <c r="E37" s="127"/>
    </row>
    <row r="38" spans="2:5" ht="15.75" x14ac:dyDescent="0.25">
      <c r="B38" s="17" t="s">
        <v>30</v>
      </c>
      <c r="C38" s="9" t="s">
        <v>59</v>
      </c>
      <c r="D38" s="29">
        <v>0.01</v>
      </c>
      <c r="E38" s="127"/>
    </row>
    <row r="39" spans="2:5" ht="15.75" x14ac:dyDescent="0.25">
      <c r="B39" s="17" t="s">
        <v>32</v>
      </c>
      <c r="C39" s="9" t="s">
        <v>60</v>
      </c>
      <c r="D39" s="29">
        <v>6.0000000000000001E-3</v>
      </c>
      <c r="E39" s="127"/>
    </row>
    <row r="40" spans="2:5" ht="15.75" x14ac:dyDescent="0.25">
      <c r="B40" s="17" t="s">
        <v>35</v>
      </c>
      <c r="C40" s="9" t="s">
        <v>61</v>
      </c>
      <c r="D40" s="29">
        <v>2E-3</v>
      </c>
      <c r="E40" s="127"/>
    </row>
    <row r="41" spans="2:5" ht="15.75" x14ac:dyDescent="0.25">
      <c r="B41" s="17" t="s">
        <v>62</v>
      </c>
      <c r="C41" s="9" t="s">
        <v>63</v>
      </c>
      <c r="D41" s="29">
        <v>0.08</v>
      </c>
      <c r="E41" s="127"/>
    </row>
    <row r="42" spans="2:5" ht="31.5" customHeight="1" thickBot="1" x14ac:dyDescent="0.3">
      <c r="B42" s="118" t="s">
        <v>64</v>
      </c>
      <c r="C42" s="119"/>
      <c r="D42" s="30">
        <f>SUM(D34:D41)</f>
        <v>0.33800000000000002</v>
      </c>
      <c r="E42" s="128"/>
    </row>
    <row r="43" spans="2:5" ht="60.75" customHeight="1" x14ac:dyDescent="0.25">
      <c r="B43" s="121" t="s">
        <v>65</v>
      </c>
      <c r="C43" s="121"/>
      <c r="D43" s="121"/>
      <c r="E43" s="121"/>
    </row>
    <row r="44" spans="2:5" ht="3.75" customHeight="1" x14ac:dyDescent="0.25">
      <c r="B44" s="5"/>
      <c r="C44" s="5"/>
      <c r="D44" s="5"/>
      <c r="E44" s="6"/>
    </row>
    <row r="45" spans="2:5" ht="16.5" thickBot="1" x14ac:dyDescent="0.3">
      <c r="B45" s="155" t="s">
        <v>66</v>
      </c>
      <c r="C45" s="155"/>
      <c r="D45" s="155"/>
      <c r="E45" s="155"/>
    </row>
    <row r="46" spans="2:5" ht="15.75" x14ac:dyDescent="0.25">
      <c r="B46" s="24"/>
      <c r="C46" s="13"/>
      <c r="D46" s="13"/>
      <c r="E46" s="14" t="s">
        <v>167</v>
      </c>
    </row>
    <row r="47" spans="2:5" ht="15.75" x14ac:dyDescent="0.25">
      <c r="B47" s="15" t="s">
        <v>67</v>
      </c>
      <c r="C47" s="8" t="s">
        <v>68</v>
      </c>
      <c r="D47" s="8"/>
      <c r="E47" s="16" t="s">
        <v>21</v>
      </c>
    </row>
    <row r="48" spans="2:5" ht="15.75" x14ac:dyDescent="0.25">
      <c r="B48" s="17" t="s">
        <v>22</v>
      </c>
      <c r="C48" s="9" t="s">
        <v>69</v>
      </c>
      <c r="D48" s="9"/>
      <c r="E48" s="31">
        <v>0</v>
      </c>
    </row>
    <row r="49" spans="2:5" ht="15.75" x14ac:dyDescent="0.25">
      <c r="B49" s="17" t="s">
        <v>24</v>
      </c>
      <c r="C49" s="9" t="s">
        <v>70</v>
      </c>
      <c r="D49" s="9"/>
      <c r="E49" s="25">
        <f>'SE Bilíngue Memória de Cálculo'!D29</f>
        <v>0</v>
      </c>
    </row>
    <row r="50" spans="2:5" ht="15.75" x14ac:dyDescent="0.25">
      <c r="B50" s="17" t="s">
        <v>26</v>
      </c>
      <c r="C50" s="9" t="s">
        <v>71</v>
      </c>
      <c r="D50" s="9"/>
      <c r="E50" s="25">
        <v>0</v>
      </c>
    </row>
    <row r="51" spans="2:5" ht="15.75" x14ac:dyDescent="0.25">
      <c r="B51" s="17" t="s">
        <v>28</v>
      </c>
      <c r="C51" s="9" t="s">
        <v>72</v>
      </c>
      <c r="D51" s="9"/>
      <c r="E51" s="25">
        <v>0</v>
      </c>
    </row>
    <row r="52" spans="2:5" ht="15.75" x14ac:dyDescent="0.25">
      <c r="B52" s="17" t="s">
        <v>30</v>
      </c>
      <c r="C52" s="9" t="s">
        <v>73</v>
      </c>
      <c r="D52" s="9"/>
      <c r="E52" s="25">
        <v>0</v>
      </c>
    </row>
    <row r="53" spans="2:5" ht="16.5" thickBot="1" x14ac:dyDescent="0.3">
      <c r="B53" s="118" t="s">
        <v>34</v>
      </c>
      <c r="C53" s="119"/>
      <c r="D53" s="32"/>
      <c r="E53" s="33">
        <f>SUM(E48:E52)</f>
        <v>0</v>
      </c>
    </row>
    <row r="54" spans="2:5" ht="15.75" customHeight="1" x14ac:dyDescent="0.25">
      <c r="B54" s="121" t="s">
        <v>74</v>
      </c>
      <c r="C54" s="121"/>
      <c r="D54" s="121"/>
      <c r="E54" s="121"/>
    </row>
    <row r="55" spans="2:5" ht="46.5" customHeight="1" x14ac:dyDescent="0.25">
      <c r="B55" s="122" t="s">
        <v>75</v>
      </c>
      <c r="C55" s="121"/>
      <c r="D55" s="121"/>
      <c r="E55" s="121"/>
    </row>
    <row r="56" spans="2:5" ht="15.75" x14ac:dyDescent="0.25">
      <c r="B56" s="5"/>
      <c r="C56" s="5"/>
      <c r="D56" s="5"/>
      <c r="E56" s="6"/>
    </row>
    <row r="57" spans="2:5" ht="16.5" thickBot="1" x14ac:dyDescent="0.3">
      <c r="B57" s="155" t="s">
        <v>76</v>
      </c>
      <c r="C57" s="155"/>
      <c r="D57" s="155"/>
      <c r="E57" s="155"/>
    </row>
    <row r="58" spans="2:5" ht="15.75" x14ac:dyDescent="0.25">
      <c r="B58" s="116"/>
      <c r="C58" s="117"/>
      <c r="D58" s="117"/>
      <c r="E58" s="14" t="s">
        <v>167</v>
      </c>
    </row>
    <row r="59" spans="2:5" ht="15.75" x14ac:dyDescent="0.25">
      <c r="B59" s="15">
        <v>2</v>
      </c>
      <c r="C59" s="8" t="s">
        <v>77</v>
      </c>
      <c r="D59" s="8"/>
      <c r="E59" s="16" t="s">
        <v>21</v>
      </c>
    </row>
    <row r="60" spans="2:5" ht="15.75" x14ac:dyDescent="0.25">
      <c r="B60" s="17" t="s">
        <v>41</v>
      </c>
      <c r="C60" s="9" t="s">
        <v>42</v>
      </c>
      <c r="D60" s="9"/>
      <c r="E60" s="25">
        <f>E25</f>
        <v>0</v>
      </c>
    </row>
    <row r="61" spans="2:5" ht="33" customHeight="1" x14ac:dyDescent="0.25">
      <c r="B61" s="17" t="s">
        <v>51</v>
      </c>
      <c r="C61" s="9" t="s">
        <v>78</v>
      </c>
      <c r="D61" s="9"/>
      <c r="E61" s="25">
        <f>(E14+E26)</f>
        <v>0</v>
      </c>
    </row>
    <row r="62" spans="2:5" ht="15.75" x14ac:dyDescent="0.25">
      <c r="B62" s="17" t="s">
        <v>67</v>
      </c>
      <c r="C62" s="9" t="s">
        <v>68</v>
      </c>
      <c r="D62" s="9"/>
      <c r="E62" s="25">
        <f>E53</f>
        <v>0</v>
      </c>
    </row>
    <row r="63" spans="2:5" ht="16.5" thickBot="1" x14ac:dyDescent="0.3">
      <c r="B63" s="118" t="s">
        <v>34</v>
      </c>
      <c r="C63" s="119"/>
      <c r="D63" s="32"/>
      <c r="E63" s="33">
        <f>SUM(E60:E62)</f>
        <v>0</v>
      </c>
    </row>
    <row r="64" spans="2:5" ht="51.75" customHeight="1" x14ac:dyDescent="0.25">
      <c r="B64" s="121" t="s">
        <v>79</v>
      </c>
      <c r="C64" s="121"/>
      <c r="D64" s="121"/>
      <c r="E64" s="121"/>
    </row>
    <row r="65" spans="2:5" ht="15.75" x14ac:dyDescent="0.25">
      <c r="B65" s="121"/>
      <c r="C65" s="121"/>
      <c r="D65" s="121"/>
      <c r="E65" s="121"/>
    </row>
    <row r="66" spans="2:5" ht="16.5" thickBot="1" x14ac:dyDescent="0.3">
      <c r="B66" s="155" t="s">
        <v>162</v>
      </c>
      <c r="C66" s="155"/>
      <c r="D66" s="155"/>
      <c r="E66" s="155"/>
    </row>
    <row r="67" spans="2:5" ht="15.75" x14ac:dyDescent="0.25">
      <c r="B67" s="116"/>
      <c r="C67" s="117"/>
      <c r="D67" s="117"/>
      <c r="E67" s="14" t="s">
        <v>167</v>
      </c>
    </row>
    <row r="68" spans="2:5" ht="15.75" x14ac:dyDescent="0.25">
      <c r="B68" s="15">
        <v>3</v>
      </c>
      <c r="C68" s="8" t="s">
        <v>81</v>
      </c>
      <c r="D68" s="8" t="s">
        <v>43</v>
      </c>
      <c r="E68" s="16" t="s">
        <v>21</v>
      </c>
    </row>
    <row r="69" spans="2:5" ht="15.75" x14ac:dyDescent="0.25">
      <c r="B69" s="17" t="s">
        <v>22</v>
      </c>
      <c r="C69" s="34" t="s">
        <v>82</v>
      </c>
      <c r="D69" s="65"/>
      <c r="E69" s="25">
        <f>D69*E13</f>
        <v>0</v>
      </c>
    </row>
    <row r="70" spans="2:5" ht="15.75" x14ac:dyDescent="0.25">
      <c r="B70" s="17" t="s">
        <v>24</v>
      </c>
      <c r="C70" s="34" t="s">
        <v>83</v>
      </c>
      <c r="D70" s="65"/>
      <c r="E70" s="25">
        <f>D70*E13</f>
        <v>0</v>
      </c>
    </row>
    <row r="71" spans="2:5" ht="15.75" x14ac:dyDescent="0.25">
      <c r="B71" s="17" t="s">
        <v>26</v>
      </c>
      <c r="C71" s="34" t="s">
        <v>84</v>
      </c>
      <c r="D71" s="65"/>
      <c r="E71" s="25">
        <f>D71*E13</f>
        <v>0</v>
      </c>
    </row>
    <row r="72" spans="2:5" ht="15.75" x14ac:dyDescent="0.25">
      <c r="B72" s="17" t="s">
        <v>28</v>
      </c>
      <c r="C72" s="34" t="s">
        <v>85</v>
      </c>
      <c r="D72" s="65"/>
      <c r="E72" s="25">
        <f>D72*E13</f>
        <v>0</v>
      </c>
    </row>
    <row r="73" spans="2:5" ht="15.75" x14ac:dyDescent="0.25">
      <c r="B73" s="17" t="s">
        <v>30</v>
      </c>
      <c r="C73" s="34" t="s">
        <v>86</v>
      </c>
      <c r="D73" s="65"/>
      <c r="E73" s="25">
        <f>D73*E13</f>
        <v>0</v>
      </c>
    </row>
    <row r="74" spans="2:5" ht="15.75" x14ac:dyDescent="0.25">
      <c r="B74" s="17" t="s">
        <v>32</v>
      </c>
      <c r="C74" s="34" t="s">
        <v>87</v>
      </c>
      <c r="D74" s="65"/>
      <c r="E74" s="25">
        <f>D74*E13</f>
        <v>0</v>
      </c>
    </row>
    <row r="75" spans="2:5" ht="16.5" thickBot="1" x14ac:dyDescent="0.3">
      <c r="B75" s="118" t="s">
        <v>34</v>
      </c>
      <c r="C75" s="119"/>
      <c r="D75" s="30">
        <f>SUM(D69:D74)</f>
        <v>0</v>
      </c>
      <c r="E75" s="33">
        <f>SUM(E69:E74)</f>
        <v>0</v>
      </c>
    </row>
    <row r="76" spans="2:5" ht="30" customHeight="1" x14ac:dyDescent="0.25">
      <c r="B76" s="121" t="s">
        <v>88</v>
      </c>
      <c r="C76" s="121"/>
      <c r="D76" s="121"/>
      <c r="E76" s="121"/>
    </row>
    <row r="77" spans="2:5" ht="15.75" x14ac:dyDescent="0.25">
      <c r="B77" s="5"/>
      <c r="C77" s="5"/>
      <c r="D77" s="5"/>
      <c r="E77" s="6"/>
    </row>
    <row r="78" spans="2:5" ht="15.75" x14ac:dyDescent="0.25">
      <c r="B78" s="155" t="s">
        <v>89</v>
      </c>
      <c r="C78" s="155"/>
      <c r="D78" s="155"/>
      <c r="E78" s="155"/>
    </row>
    <row r="79" spans="2:5" ht="15.75" x14ac:dyDescent="0.25">
      <c r="B79" s="5"/>
      <c r="C79" s="5"/>
      <c r="D79" s="5"/>
      <c r="E79" s="6"/>
    </row>
    <row r="80" spans="2:5" ht="16.5" thickBot="1" x14ac:dyDescent="0.3">
      <c r="B80" s="155" t="s">
        <v>163</v>
      </c>
      <c r="C80" s="155"/>
      <c r="D80" s="155"/>
      <c r="E80" s="155"/>
    </row>
    <row r="81" spans="2:5" ht="15.75" x14ac:dyDescent="0.25">
      <c r="B81" s="140"/>
      <c r="C81" s="141"/>
      <c r="D81" s="141"/>
      <c r="E81" s="14" t="s">
        <v>167</v>
      </c>
    </row>
    <row r="82" spans="2:5" ht="15.75" x14ac:dyDescent="0.25">
      <c r="B82" s="15" t="s">
        <v>91</v>
      </c>
      <c r="C82" s="8" t="s">
        <v>92</v>
      </c>
      <c r="D82" s="8" t="s">
        <v>43</v>
      </c>
      <c r="E82" s="16" t="s">
        <v>21</v>
      </c>
    </row>
    <row r="83" spans="2:5" ht="15.75" x14ac:dyDescent="0.25">
      <c r="B83" s="17" t="s">
        <v>22</v>
      </c>
      <c r="C83" s="9" t="s">
        <v>93</v>
      </c>
      <c r="D83" s="10"/>
      <c r="E83" s="25">
        <f>D83*E13</f>
        <v>0</v>
      </c>
    </row>
    <row r="84" spans="2:5" ht="15.75" x14ac:dyDescent="0.25">
      <c r="B84" s="17" t="s">
        <v>24</v>
      </c>
      <c r="C84" s="9" t="s">
        <v>94</v>
      </c>
      <c r="D84" s="10"/>
      <c r="E84" s="25">
        <f>D84*E13</f>
        <v>0</v>
      </c>
    </row>
    <row r="85" spans="2:5" ht="15.75" x14ac:dyDescent="0.25">
      <c r="B85" s="17" t="s">
        <v>26</v>
      </c>
      <c r="C85" s="9" t="s">
        <v>95</v>
      </c>
      <c r="D85" s="10"/>
      <c r="E85" s="25">
        <f>D85*E13</f>
        <v>0</v>
      </c>
    </row>
    <row r="86" spans="2:5" ht="15.75" x14ac:dyDescent="0.25">
      <c r="B86" s="17" t="s">
        <v>28</v>
      </c>
      <c r="C86" s="9" t="s">
        <v>96</v>
      </c>
      <c r="D86" s="10"/>
      <c r="E86" s="25">
        <f>D86*E13</f>
        <v>0</v>
      </c>
    </row>
    <row r="87" spans="2:5" ht="15.75" x14ac:dyDescent="0.25">
      <c r="B87" s="17" t="s">
        <v>30</v>
      </c>
      <c r="C87" s="9" t="s">
        <v>97</v>
      </c>
      <c r="D87" s="10"/>
      <c r="E87" s="25">
        <f>D87*E13</f>
        <v>0</v>
      </c>
    </row>
    <row r="88" spans="2:5" ht="15.75" x14ac:dyDescent="0.25">
      <c r="B88" s="17" t="s">
        <v>32</v>
      </c>
      <c r="C88" s="9" t="s">
        <v>98</v>
      </c>
      <c r="D88" s="10"/>
      <c r="E88" s="25">
        <v>0</v>
      </c>
    </row>
    <row r="89" spans="2:5" ht="16.5" thickBot="1" x14ac:dyDescent="0.3">
      <c r="B89" s="118" t="s">
        <v>64</v>
      </c>
      <c r="C89" s="119"/>
      <c r="D89" s="30">
        <f>SUM(D83:D88)</f>
        <v>0</v>
      </c>
      <c r="E89" s="33">
        <f>SUM(E83:E88)</f>
        <v>0</v>
      </c>
    </row>
    <row r="90" spans="2:5" ht="15.75" customHeight="1" x14ac:dyDescent="0.25">
      <c r="B90" s="121" t="s">
        <v>99</v>
      </c>
      <c r="C90" s="121"/>
      <c r="D90" s="121"/>
      <c r="E90" s="121"/>
    </row>
    <row r="91" spans="2:5" ht="18" customHeight="1" x14ac:dyDescent="0.25">
      <c r="B91" s="121" t="s">
        <v>164</v>
      </c>
      <c r="C91" s="121"/>
      <c r="D91" s="121"/>
      <c r="E91" s="121"/>
    </row>
    <row r="92" spans="2:5" ht="10.5" customHeight="1" x14ac:dyDescent="0.25">
      <c r="B92" s="5"/>
      <c r="C92" s="5"/>
      <c r="D92" s="5"/>
      <c r="E92" s="5"/>
    </row>
    <row r="93" spans="2:5" ht="16.5" thickBot="1" x14ac:dyDescent="0.3">
      <c r="B93" s="155" t="s">
        <v>101</v>
      </c>
      <c r="C93" s="155"/>
      <c r="D93" s="155"/>
      <c r="E93" s="155"/>
    </row>
    <row r="94" spans="2:5" ht="15.75" x14ac:dyDescent="0.25">
      <c r="B94" s="140"/>
      <c r="C94" s="141"/>
      <c r="D94" s="141"/>
      <c r="E94" s="14" t="s">
        <v>167</v>
      </c>
    </row>
    <row r="95" spans="2:5" ht="15.75" x14ac:dyDescent="0.25">
      <c r="B95" s="15" t="s">
        <v>102</v>
      </c>
      <c r="C95" s="8" t="s">
        <v>103</v>
      </c>
      <c r="D95" s="8"/>
      <c r="E95" s="16" t="s">
        <v>21</v>
      </c>
    </row>
    <row r="96" spans="2:5" ht="15.75" x14ac:dyDescent="0.25">
      <c r="B96" s="17" t="s">
        <v>22</v>
      </c>
      <c r="C96" s="9" t="s">
        <v>104</v>
      </c>
      <c r="D96" s="9"/>
      <c r="E96" s="25">
        <v>0</v>
      </c>
    </row>
    <row r="97" spans="2:5" ht="16.5" thickBot="1" x14ac:dyDescent="0.3">
      <c r="B97" s="118" t="s">
        <v>34</v>
      </c>
      <c r="C97" s="119"/>
      <c r="D97" s="32"/>
      <c r="E97" s="28">
        <f>SUM(E96)</f>
        <v>0</v>
      </c>
    </row>
    <row r="98" spans="2:5" ht="15.75" x14ac:dyDescent="0.25">
      <c r="B98" s="5"/>
      <c r="C98" s="5"/>
      <c r="D98" s="5"/>
      <c r="E98" s="6"/>
    </row>
    <row r="99" spans="2:5" ht="15" customHeight="1" x14ac:dyDescent="0.25">
      <c r="B99" s="156" t="s">
        <v>105</v>
      </c>
      <c r="C99" s="156"/>
      <c r="D99" s="156"/>
      <c r="E99" s="156"/>
    </row>
    <row r="100" spans="2:5" ht="15.75" customHeight="1" thickBot="1" x14ac:dyDescent="0.3">
      <c r="B100" s="156"/>
      <c r="C100" s="156"/>
      <c r="D100" s="156"/>
      <c r="E100" s="156"/>
    </row>
    <row r="101" spans="2:5" ht="15.75" x14ac:dyDescent="0.25">
      <c r="B101" s="35">
        <v>4</v>
      </c>
      <c r="C101" s="36" t="s">
        <v>106</v>
      </c>
      <c r="D101" s="36"/>
      <c r="E101" s="37" t="s">
        <v>21</v>
      </c>
    </row>
    <row r="102" spans="2:5" ht="15.75" x14ac:dyDescent="0.25">
      <c r="B102" s="17" t="s">
        <v>91</v>
      </c>
      <c r="C102" s="9" t="s">
        <v>92</v>
      </c>
      <c r="D102" s="9"/>
      <c r="E102" s="25">
        <f>E89</f>
        <v>0</v>
      </c>
    </row>
    <row r="103" spans="2:5" ht="15.75" x14ac:dyDescent="0.25">
      <c r="B103" s="17" t="s">
        <v>102</v>
      </c>
      <c r="C103" s="9" t="s">
        <v>107</v>
      </c>
      <c r="D103" s="9"/>
      <c r="E103" s="25">
        <v>0</v>
      </c>
    </row>
    <row r="104" spans="2:5" ht="16.5" thickBot="1" x14ac:dyDescent="0.3">
      <c r="B104" s="118" t="s">
        <v>34</v>
      </c>
      <c r="C104" s="119"/>
      <c r="D104" s="32"/>
      <c r="E104" s="33">
        <f>SUM(E102:E103)</f>
        <v>0</v>
      </c>
    </row>
    <row r="105" spans="2:5" ht="15.75" x14ac:dyDescent="0.25">
      <c r="B105" s="5"/>
      <c r="C105" s="5"/>
      <c r="D105" s="5"/>
      <c r="E105" s="6"/>
    </row>
    <row r="106" spans="2:5" ht="16.5" thickBot="1" x14ac:dyDescent="0.3">
      <c r="B106" s="155" t="s">
        <v>108</v>
      </c>
      <c r="C106" s="155"/>
      <c r="D106" s="155"/>
      <c r="E106" s="155"/>
    </row>
    <row r="107" spans="2:5" ht="15.75" x14ac:dyDescent="0.25">
      <c r="B107" s="116"/>
      <c r="C107" s="117"/>
      <c r="D107" s="117"/>
      <c r="E107" s="14" t="s">
        <v>167</v>
      </c>
    </row>
    <row r="108" spans="2:5" ht="15.75" x14ac:dyDescent="0.25">
      <c r="B108" s="15">
        <v>5</v>
      </c>
      <c r="C108" s="38" t="s">
        <v>109</v>
      </c>
      <c r="D108" s="38" t="s">
        <v>43</v>
      </c>
      <c r="E108" s="16" t="s">
        <v>21</v>
      </c>
    </row>
    <row r="109" spans="2:5" ht="16.5" x14ac:dyDescent="0.25">
      <c r="B109" s="17" t="s">
        <v>22</v>
      </c>
      <c r="C109" s="9" t="s">
        <v>110</v>
      </c>
      <c r="D109" s="23"/>
      <c r="E109" s="39"/>
    </row>
    <row r="110" spans="2:5" ht="15.75" x14ac:dyDescent="0.25">
      <c r="B110" s="17" t="s">
        <v>24</v>
      </c>
      <c r="C110" s="9" t="s">
        <v>111</v>
      </c>
      <c r="D110" s="23"/>
      <c r="E110" s="25">
        <v>0</v>
      </c>
    </row>
    <row r="111" spans="2:5" ht="15.75" x14ac:dyDescent="0.25">
      <c r="B111" s="17" t="s">
        <v>26</v>
      </c>
      <c r="C111" s="9" t="s">
        <v>112</v>
      </c>
      <c r="D111" s="23"/>
      <c r="E111" s="25">
        <f>'Relógio de ponto'!E13</f>
        <v>0</v>
      </c>
    </row>
    <row r="112" spans="2:5" ht="15.75" x14ac:dyDescent="0.25">
      <c r="B112" s="17" t="s">
        <v>28</v>
      </c>
      <c r="C112" s="9" t="s">
        <v>33</v>
      </c>
      <c r="D112" s="23"/>
      <c r="E112" s="25"/>
    </row>
    <row r="113" spans="2:5" ht="16.5" thickBot="1" x14ac:dyDescent="0.3">
      <c r="B113" s="118" t="s">
        <v>64</v>
      </c>
      <c r="C113" s="119"/>
      <c r="D113" s="32"/>
      <c r="E113" s="33">
        <f>SUM(E109:E112)</f>
        <v>0</v>
      </c>
    </row>
    <row r="114" spans="2:5" ht="15.75" x14ac:dyDescent="0.25">
      <c r="B114" s="5" t="s">
        <v>113</v>
      </c>
      <c r="C114" s="5"/>
      <c r="D114" s="5"/>
      <c r="E114" s="6"/>
    </row>
    <row r="115" spans="2:5" ht="15.75" x14ac:dyDescent="0.25">
      <c r="B115" s="5"/>
      <c r="C115" s="5"/>
      <c r="D115" s="5"/>
      <c r="E115" s="6"/>
    </row>
    <row r="116" spans="2:5" ht="16.5" thickBot="1" x14ac:dyDescent="0.3">
      <c r="B116" s="155" t="s">
        <v>114</v>
      </c>
      <c r="C116" s="155"/>
      <c r="D116" s="155"/>
      <c r="E116" s="155"/>
    </row>
    <row r="117" spans="2:5" ht="15.75" x14ac:dyDescent="0.25">
      <c r="B117" s="116"/>
      <c r="C117" s="117"/>
      <c r="D117" s="117"/>
      <c r="E117" s="14" t="s">
        <v>167</v>
      </c>
    </row>
    <row r="118" spans="2:5" ht="15.75" x14ac:dyDescent="0.25">
      <c r="B118" s="15">
        <v>6</v>
      </c>
      <c r="C118" s="38" t="s">
        <v>115</v>
      </c>
      <c r="D118" s="38" t="s">
        <v>43</v>
      </c>
      <c r="E118" s="16" t="s">
        <v>21</v>
      </c>
    </row>
    <row r="119" spans="2:5" ht="15.75" x14ac:dyDescent="0.25">
      <c r="B119" s="17" t="s">
        <v>22</v>
      </c>
      <c r="C119" s="9" t="s">
        <v>116</v>
      </c>
      <c r="D119" s="10"/>
      <c r="E119" s="25">
        <f>D119*(E113+E104+E75+E63+E13)</f>
        <v>0</v>
      </c>
    </row>
    <row r="120" spans="2:5" ht="15.75" x14ac:dyDescent="0.25">
      <c r="B120" s="17" t="s">
        <v>24</v>
      </c>
      <c r="C120" s="9" t="s">
        <v>117</v>
      </c>
      <c r="D120" s="10"/>
      <c r="E120" s="25">
        <f>D120*(E113+E104+E75+E63+E13+E119)</f>
        <v>0</v>
      </c>
    </row>
    <row r="121" spans="2:5" ht="15.75" x14ac:dyDescent="0.25">
      <c r="B121" s="17" t="s">
        <v>26</v>
      </c>
      <c r="C121" s="9" t="s">
        <v>118</v>
      </c>
      <c r="D121" s="10">
        <f>SUM(D122:D124)</f>
        <v>0</v>
      </c>
      <c r="E121" s="25">
        <f>(E120+E119+E113+E104+E75+E63+E13)/(100%-D121)*D121</f>
        <v>0</v>
      </c>
    </row>
    <row r="122" spans="2:5" ht="15.75" x14ac:dyDescent="0.25">
      <c r="B122" s="17"/>
      <c r="C122" s="9" t="s">
        <v>119</v>
      </c>
      <c r="D122" s="10"/>
      <c r="E122" s="25"/>
    </row>
    <row r="123" spans="2:5" ht="15.75" x14ac:dyDescent="0.25">
      <c r="B123" s="17"/>
      <c r="C123" s="9" t="s">
        <v>120</v>
      </c>
      <c r="D123" s="10"/>
      <c r="E123" s="25"/>
    </row>
    <row r="124" spans="2:5" ht="15.75" x14ac:dyDescent="0.25">
      <c r="B124" s="17"/>
      <c r="C124" s="9" t="s">
        <v>121</v>
      </c>
      <c r="D124" s="10"/>
      <c r="E124" s="25"/>
    </row>
    <row r="125" spans="2:5" ht="16.5" thickBot="1" x14ac:dyDescent="0.3">
      <c r="B125" s="118" t="s">
        <v>64</v>
      </c>
      <c r="C125" s="119"/>
      <c r="D125" s="30">
        <f>D119+D120+D121</f>
        <v>0</v>
      </c>
      <c r="E125" s="33">
        <f>SUM(E119:E124)</f>
        <v>0</v>
      </c>
    </row>
    <row r="126" spans="2:5" ht="15.75" x14ac:dyDescent="0.25">
      <c r="B126" s="121" t="s">
        <v>122</v>
      </c>
      <c r="C126" s="121"/>
      <c r="D126" s="121"/>
      <c r="E126" s="121"/>
    </row>
    <row r="127" spans="2:5" ht="15.75" x14ac:dyDescent="0.25">
      <c r="B127" s="5"/>
      <c r="C127" s="5"/>
      <c r="D127" s="5"/>
      <c r="E127" s="6"/>
    </row>
    <row r="128" spans="2:5" ht="16.5" thickBot="1" x14ac:dyDescent="0.3">
      <c r="B128" s="155" t="s">
        <v>123</v>
      </c>
      <c r="C128" s="155"/>
      <c r="D128" s="155"/>
      <c r="E128" s="155"/>
    </row>
    <row r="129" spans="2:6" ht="15.75" x14ac:dyDescent="0.25">
      <c r="B129" s="116"/>
      <c r="C129" s="117"/>
      <c r="D129" s="117"/>
      <c r="E129" s="14" t="s">
        <v>167</v>
      </c>
    </row>
    <row r="130" spans="2:6" ht="15.75" x14ac:dyDescent="0.25">
      <c r="B130" s="15"/>
      <c r="C130" s="8" t="s">
        <v>124</v>
      </c>
      <c r="D130" s="8"/>
      <c r="E130" s="16" t="s">
        <v>21</v>
      </c>
    </row>
    <row r="131" spans="2:6" ht="15.75" x14ac:dyDescent="0.25">
      <c r="B131" s="15" t="s">
        <v>22</v>
      </c>
      <c r="C131" s="9" t="s">
        <v>125</v>
      </c>
      <c r="D131" s="9"/>
      <c r="E131" s="25">
        <f>E13</f>
        <v>0</v>
      </c>
    </row>
    <row r="132" spans="2:6" ht="15.75" x14ac:dyDescent="0.25">
      <c r="B132" s="15" t="s">
        <v>24</v>
      </c>
      <c r="C132" s="9" t="s">
        <v>39</v>
      </c>
      <c r="D132" s="9"/>
      <c r="E132" s="25">
        <f>E63</f>
        <v>0</v>
      </c>
    </row>
    <row r="133" spans="2:6" ht="15.75" x14ac:dyDescent="0.25">
      <c r="B133" s="15" t="s">
        <v>26</v>
      </c>
      <c r="C133" s="9" t="s">
        <v>126</v>
      </c>
      <c r="D133" s="9"/>
      <c r="E133" s="25">
        <f>E75</f>
        <v>0</v>
      </c>
    </row>
    <row r="134" spans="2:6" ht="15.75" x14ac:dyDescent="0.25">
      <c r="B134" s="15" t="s">
        <v>28</v>
      </c>
      <c r="C134" s="9" t="s">
        <v>89</v>
      </c>
      <c r="D134" s="9"/>
      <c r="E134" s="25">
        <f>E104</f>
        <v>0</v>
      </c>
    </row>
    <row r="135" spans="2:6" ht="15.75" x14ac:dyDescent="0.25">
      <c r="B135" s="15" t="s">
        <v>30</v>
      </c>
      <c r="C135" s="9" t="s">
        <v>108</v>
      </c>
      <c r="D135" s="9"/>
      <c r="E135" s="25">
        <f>E113</f>
        <v>0</v>
      </c>
    </row>
    <row r="136" spans="2:6" ht="15.75" x14ac:dyDescent="0.25">
      <c r="B136" s="129" t="s">
        <v>127</v>
      </c>
      <c r="C136" s="130"/>
      <c r="D136" s="8"/>
      <c r="E136" s="26">
        <f>SUM(E131:E135)</f>
        <v>0</v>
      </c>
      <c r="F136" s="3"/>
    </row>
    <row r="137" spans="2:6" ht="15.75" x14ac:dyDescent="0.25">
      <c r="B137" s="15" t="s">
        <v>32</v>
      </c>
      <c r="C137" s="9" t="s">
        <v>128</v>
      </c>
      <c r="D137" s="9"/>
      <c r="E137" s="25">
        <f>E125</f>
        <v>0</v>
      </c>
    </row>
    <row r="138" spans="2:6" ht="16.5" thickBot="1" x14ac:dyDescent="0.3">
      <c r="B138" s="137" t="s">
        <v>129</v>
      </c>
      <c r="C138" s="138"/>
      <c r="D138" s="139"/>
      <c r="E138" s="64">
        <f>ROUND(SUM(E136:E137),2)</f>
        <v>0</v>
      </c>
    </row>
  </sheetData>
  <mergeCells count="51">
    <mergeCell ref="B126:E126"/>
    <mergeCell ref="B128:E128"/>
    <mergeCell ref="B129:D129"/>
    <mergeCell ref="B136:C136"/>
    <mergeCell ref="B138:D138"/>
    <mergeCell ref="B58:D58"/>
    <mergeCell ref="B54:E54"/>
    <mergeCell ref="B125:C125"/>
    <mergeCell ref="B91:E91"/>
    <mergeCell ref="B93:E93"/>
    <mergeCell ref="B94:D94"/>
    <mergeCell ref="B97:C97"/>
    <mergeCell ref="B99:E100"/>
    <mergeCell ref="B104:C104"/>
    <mergeCell ref="B106:E106"/>
    <mergeCell ref="B107:D107"/>
    <mergeCell ref="B113:C113"/>
    <mergeCell ref="B116:E116"/>
    <mergeCell ref="B117:D117"/>
    <mergeCell ref="B90:E90"/>
    <mergeCell ref="B63:C63"/>
    <mergeCell ref="B64:E64"/>
    <mergeCell ref="B65:E65"/>
    <mergeCell ref="B66:E66"/>
    <mergeCell ref="B67:D67"/>
    <mergeCell ref="B75:C75"/>
    <mergeCell ref="B76:E76"/>
    <mergeCell ref="B78:E78"/>
    <mergeCell ref="B80:E80"/>
    <mergeCell ref="B81:D81"/>
    <mergeCell ref="B89:C89"/>
    <mergeCell ref="B20:E20"/>
    <mergeCell ref="B1:E1"/>
    <mergeCell ref="B53:C53"/>
    <mergeCell ref="B32:D32"/>
    <mergeCell ref="B4:E4"/>
    <mergeCell ref="B13:C13"/>
    <mergeCell ref="B15:E15"/>
    <mergeCell ref="B16:E16"/>
    <mergeCell ref="B18:E18"/>
    <mergeCell ref="B25:C25"/>
    <mergeCell ref="B27:E27"/>
    <mergeCell ref="B28:E28"/>
    <mergeCell ref="B29:E29"/>
    <mergeCell ref="B31:E31"/>
    <mergeCell ref="B57:E57"/>
    <mergeCell ref="E34:E42"/>
    <mergeCell ref="B42:C42"/>
    <mergeCell ref="B43:E43"/>
    <mergeCell ref="B45:E45"/>
    <mergeCell ref="B55:E55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E97E-EB20-48F0-A7E2-594C656A4134}">
  <sheetPr>
    <pageSetUpPr fitToPage="1"/>
  </sheetPr>
  <dimension ref="A1:G35"/>
  <sheetViews>
    <sheetView view="pageBreakPreview" topLeftCell="A29" zoomScale="60" zoomScaleNormal="100" workbookViewId="0">
      <selection activeCell="B35" sqref="B35"/>
    </sheetView>
  </sheetViews>
  <sheetFormatPr defaultRowHeight="15" x14ac:dyDescent="0.25"/>
  <cols>
    <col min="1" max="1" width="17.5703125" bestFit="1" customWidth="1"/>
    <col min="2" max="2" width="16.7109375" bestFit="1" customWidth="1"/>
    <col min="3" max="3" width="18.5703125" bestFit="1" customWidth="1"/>
    <col min="4" max="4" width="15.7109375" bestFit="1" customWidth="1"/>
    <col min="5" max="5" width="11.42578125" bestFit="1" customWidth="1"/>
    <col min="6" max="6" width="14.140625" customWidth="1"/>
  </cols>
  <sheetData>
    <row r="1" spans="1:7" ht="15.75" x14ac:dyDescent="0.25">
      <c r="A1" s="145" t="s">
        <v>130</v>
      </c>
      <c r="B1" s="146"/>
      <c r="C1" s="146"/>
      <c r="D1" s="146"/>
      <c r="E1" s="146"/>
      <c r="F1" s="146"/>
      <c r="G1" s="146"/>
    </row>
    <row r="2" spans="1:7" ht="15.75" x14ac:dyDescent="0.25">
      <c r="A2" s="40"/>
      <c r="B2" s="40"/>
      <c r="C2" s="40"/>
      <c r="D2" s="40"/>
      <c r="E2" s="40"/>
      <c r="F2" s="40"/>
      <c r="G2" s="40"/>
    </row>
    <row r="3" spans="1:7" ht="15.75" x14ac:dyDescent="0.25">
      <c r="A3" s="147" t="s">
        <v>131</v>
      </c>
      <c r="B3" s="148"/>
      <c r="C3" s="148"/>
      <c r="D3" s="148"/>
      <c r="E3" s="148"/>
      <c r="F3" s="148"/>
      <c r="G3" s="148"/>
    </row>
    <row r="4" spans="1:7" ht="16.5" thickBot="1" x14ac:dyDescent="0.3">
      <c r="A4" s="4"/>
      <c r="B4" s="4"/>
      <c r="C4" s="4"/>
      <c r="D4" s="4"/>
      <c r="E4" s="4"/>
      <c r="F4" s="4"/>
      <c r="G4" s="4"/>
    </row>
    <row r="5" spans="1:7" ht="16.5" thickBot="1" x14ac:dyDescent="0.3">
      <c r="A5" s="142" t="s">
        <v>132</v>
      </c>
      <c r="B5" s="143"/>
      <c r="C5" s="143"/>
      <c r="D5" s="143"/>
      <c r="E5" s="144"/>
      <c r="F5" s="4"/>
      <c r="G5" s="4"/>
    </row>
    <row r="6" spans="1:7" ht="48" thickBot="1" x14ac:dyDescent="0.3">
      <c r="A6" s="48" t="s">
        <v>133</v>
      </c>
      <c r="B6" s="49" t="s">
        <v>134</v>
      </c>
      <c r="C6" s="49" t="s">
        <v>135</v>
      </c>
      <c r="D6" s="50" t="s">
        <v>136</v>
      </c>
      <c r="E6" s="51" t="s">
        <v>137</v>
      </c>
      <c r="F6" s="4"/>
      <c r="G6" s="4"/>
    </row>
    <row r="7" spans="1:7" ht="16.5" thickBot="1" x14ac:dyDescent="0.3">
      <c r="A7" s="52" t="s">
        <v>168</v>
      </c>
      <c r="B7" s="41"/>
      <c r="C7" s="42">
        <v>2</v>
      </c>
      <c r="D7" s="42">
        <v>22</v>
      </c>
      <c r="E7" s="43">
        <f>B7*C7*D7</f>
        <v>0</v>
      </c>
      <c r="F7" s="44"/>
      <c r="G7" s="4"/>
    </row>
    <row r="8" spans="1:7" ht="16.5" thickBot="1" x14ac:dyDescent="0.3">
      <c r="A8" s="4"/>
      <c r="B8" s="4"/>
      <c r="C8" s="4"/>
      <c r="D8" s="4"/>
      <c r="E8" s="4"/>
      <c r="F8" s="4"/>
      <c r="G8" s="4"/>
    </row>
    <row r="9" spans="1:7" ht="16.5" thickBot="1" x14ac:dyDescent="0.3">
      <c r="A9" s="142" t="s">
        <v>138</v>
      </c>
      <c r="B9" s="143"/>
      <c r="C9" s="143"/>
      <c r="D9" s="143"/>
      <c r="E9" s="144"/>
      <c r="F9" s="4"/>
      <c r="G9" s="4"/>
    </row>
    <row r="10" spans="1:7" ht="16.5" thickBot="1" x14ac:dyDescent="0.3">
      <c r="A10" s="48" t="s">
        <v>133</v>
      </c>
      <c r="B10" s="49" t="s">
        <v>139</v>
      </c>
      <c r="C10" s="49" t="s">
        <v>140</v>
      </c>
      <c r="D10" s="49" t="s">
        <v>43</v>
      </c>
      <c r="E10" s="51" t="s">
        <v>141</v>
      </c>
      <c r="F10" s="4"/>
      <c r="G10" s="4"/>
    </row>
    <row r="11" spans="1:7" ht="16.5" thickBot="1" x14ac:dyDescent="0.3">
      <c r="A11" s="52" t="s">
        <v>168</v>
      </c>
      <c r="B11" s="41">
        <f>'SE Bilíngue'!E7</f>
        <v>0</v>
      </c>
      <c r="C11" s="45">
        <v>1</v>
      </c>
      <c r="D11" s="45">
        <v>0.06</v>
      </c>
      <c r="E11" s="43">
        <f>B11*C11*D11</f>
        <v>0</v>
      </c>
      <c r="F11" s="44"/>
      <c r="G11" s="4"/>
    </row>
    <row r="12" spans="1:7" ht="16.5" thickBot="1" x14ac:dyDescent="0.3">
      <c r="A12" s="4"/>
      <c r="B12" s="4"/>
      <c r="C12" s="4"/>
      <c r="D12" s="4"/>
      <c r="E12" s="4"/>
      <c r="F12" s="4"/>
      <c r="G12" s="4"/>
    </row>
    <row r="13" spans="1:7" ht="16.5" thickBot="1" x14ac:dyDescent="0.3">
      <c r="A13" s="149" t="s">
        <v>142</v>
      </c>
      <c r="B13" s="150"/>
      <c r="C13" s="150"/>
      <c r="D13" s="151"/>
      <c r="E13" s="4"/>
      <c r="F13" s="4"/>
      <c r="G13" s="4"/>
    </row>
    <row r="14" spans="1:7" ht="16.5" thickBot="1" x14ac:dyDescent="0.3">
      <c r="A14" s="48" t="s">
        <v>133</v>
      </c>
      <c r="B14" s="49" t="s">
        <v>137</v>
      </c>
      <c r="C14" s="49" t="s">
        <v>143</v>
      </c>
      <c r="D14" s="51" t="s">
        <v>144</v>
      </c>
      <c r="E14" s="4"/>
      <c r="F14" s="4"/>
      <c r="G14" s="4"/>
    </row>
    <row r="15" spans="1:7" ht="16.5" thickBot="1" x14ac:dyDescent="0.3">
      <c r="A15" s="52" t="s">
        <v>168</v>
      </c>
      <c r="B15" s="41">
        <f>E7</f>
        <v>0</v>
      </c>
      <c r="C15" s="41">
        <f>E11</f>
        <v>0</v>
      </c>
      <c r="D15" s="72">
        <f>B15-C15</f>
        <v>0</v>
      </c>
      <c r="E15" s="4"/>
      <c r="F15" s="4"/>
      <c r="G15" s="4"/>
    </row>
    <row r="16" spans="1:7" ht="15.75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147" t="s">
        <v>165</v>
      </c>
      <c r="B17" s="148"/>
      <c r="C17" s="148"/>
      <c r="D17" s="148"/>
      <c r="E17" s="148"/>
      <c r="F17" s="148"/>
      <c r="G17" s="148"/>
    </row>
    <row r="18" spans="1:7" ht="16.5" thickBot="1" x14ac:dyDescent="0.3">
      <c r="A18" s="4"/>
      <c r="B18" s="4"/>
      <c r="C18" s="4"/>
      <c r="D18" s="4"/>
      <c r="E18" s="4"/>
      <c r="F18" s="4"/>
      <c r="G18" s="4"/>
    </row>
    <row r="19" spans="1:7" ht="16.5" thickBot="1" x14ac:dyDescent="0.3">
      <c r="A19" s="149" t="s">
        <v>146</v>
      </c>
      <c r="B19" s="150"/>
      <c r="C19" s="150"/>
      <c r="D19" s="151"/>
      <c r="E19" s="4"/>
      <c r="F19" s="4"/>
      <c r="G19" s="4"/>
    </row>
    <row r="20" spans="1:7" ht="48" thickBot="1" x14ac:dyDescent="0.3">
      <c r="A20" s="48" t="s">
        <v>133</v>
      </c>
      <c r="B20" s="54" t="s">
        <v>147</v>
      </c>
      <c r="C20" s="55" t="s">
        <v>136</v>
      </c>
      <c r="D20" s="56" t="s">
        <v>148</v>
      </c>
      <c r="E20" s="4"/>
      <c r="F20" s="4"/>
      <c r="G20" s="4"/>
    </row>
    <row r="21" spans="1:7" ht="16.5" thickBot="1" x14ac:dyDescent="0.3">
      <c r="A21" s="52" t="s">
        <v>168</v>
      </c>
      <c r="B21" s="41"/>
      <c r="C21" s="42">
        <f>D7</f>
        <v>22</v>
      </c>
      <c r="D21" s="43">
        <f>B21*C21</f>
        <v>0</v>
      </c>
      <c r="E21" s="4"/>
      <c r="F21" s="4"/>
      <c r="G21" s="4"/>
    </row>
    <row r="22" spans="1:7" ht="16.5" thickBot="1" x14ac:dyDescent="0.3">
      <c r="A22" s="4"/>
      <c r="B22" s="4"/>
      <c r="C22" s="4"/>
      <c r="D22" s="4"/>
      <c r="E22" s="4"/>
      <c r="F22" s="4"/>
      <c r="G22" s="4"/>
    </row>
    <row r="23" spans="1:7" ht="16.5" thickBot="1" x14ac:dyDescent="0.3">
      <c r="A23" s="142" t="s">
        <v>149</v>
      </c>
      <c r="B23" s="143"/>
      <c r="C23" s="143"/>
      <c r="D23" s="144"/>
      <c r="E23" s="4"/>
      <c r="F23" s="4"/>
      <c r="G23" s="4"/>
    </row>
    <row r="24" spans="1:7" ht="16.5" thickBot="1" x14ac:dyDescent="0.3">
      <c r="A24" s="48" t="s">
        <v>133</v>
      </c>
      <c r="B24" s="49" t="s">
        <v>139</v>
      </c>
      <c r="C24" s="49" t="s">
        <v>150</v>
      </c>
      <c r="D24" s="51" t="s">
        <v>141</v>
      </c>
      <c r="E24" s="4"/>
      <c r="F24" s="4"/>
      <c r="G24" s="4"/>
    </row>
    <row r="25" spans="1:7" ht="16.5" thickBot="1" x14ac:dyDescent="0.3">
      <c r="A25" s="52" t="s">
        <v>168</v>
      </c>
      <c r="B25" s="41">
        <f>D21</f>
        <v>0</v>
      </c>
      <c r="C25" s="46">
        <v>0</v>
      </c>
      <c r="D25" s="43">
        <f>C25*C21</f>
        <v>0</v>
      </c>
      <c r="E25" s="4"/>
      <c r="F25" s="4"/>
      <c r="G25" s="4"/>
    </row>
    <row r="26" spans="1:7" ht="16.5" thickBot="1" x14ac:dyDescent="0.3">
      <c r="A26" s="4"/>
      <c r="B26" s="4"/>
      <c r="C26" s="4"/>
      <c r="D26" s="4"/>
      <c r="E26" s="4"/>
      <c r="F26" s="4"/>
      <c r="G26" s="4"/>
    </row>
    <row r="27" spans="1:7" ht="16.5" thickBot="1" x14ac:dyDescent="0.3">
      <c r="A27" s="142" t="s">
        <v>151</v>
      </c>
      <c r="B27" s="143"/>
      <c r="C27" s="143"/>
      <c r="D27" s="144"/>
      <c r="E27" s="4"/>
      <c r="F27" s="4"/>
      <c r="G27" s="4"/>
    </row>
    <row r="28" spans="1:7" ht="16.5" thickBot="1" x14ac:dyDescent="0.3">
      <c r="A28" s="48" t="s">
        <v>133</v>
      </c>
      <c r="B28" s="49" t="s">
        <v>137</v>
      </c>
      <c r="C28" s="49" t="s">
        <v>141</v>
      </c>
      <c r="D28" s="51" t="s">
        <v>144</v>
      </c>
      <c r="E28" s="4"/>
      <c r="F28" s="4"/>
      <c r="G28" s="4"/>
    </row>
    <row r="29" spans="1:7" ht="16.5" thickBot="1" x14ac:dyDescent="0.3">
      <c r="A29" s="52" t="s">
        <v>168</v>
      </c>
      <c r="B29" s="41">
        <f>D21</f>
        <v>0</v>
      </c>
      <c r="C29" s="41">
        <f>D25</f>
        <v>0</v>
      </c>
      <c r="D29" s="43">
        <f>B29-C29</f>
        <v>0</v>
      </c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6.5" thickBot="1" x14ac:dyDescent="0.3">
      <c r="A32" s="4"/>
      <c r="B32" s="4"/>
      <c r="C32" s="4"/>
      <c r="D32" s="4"/>
      <c r="E32" s="4"/>
      <c r="F32" s="4"/>
      <c r="G32" s="4"/>
    </row>
    <row r="33" spans="1:7" ht="16.5" thickBot="1" x14ac:dyDescent="0.3">
      <c r="A33" s="142" t="s">
        <v>152</v>
      </c>
      <c r="B33" s="143"/>
      <c r="C33" s="143"/>
      <c r="D33" s="143"/>
      <c r="E33" s="143"/>
      <c r="F33" s="143"/>
      <c r="G33" s="144"/>
    </row>
    <row r="34" spans="1:7" ht="32.25" thickBot="1" x14ac:dyDescent="0.3">
      <c r="A34" s="48" t="s">
        <v>133</v>
      </c>
      <c r="B34" s="49" t="s">
        <v>153</v>
      </c>
      <c r="C34" s="49" t="s">
        <v>154</v>
      </c>
      <c r="D34" s="49" t="s">
        <v>155</v>
      </c>
      <c r="E34" s="50" t="s">
        <v>156</v>
      </c>
      <c r="F34" s="57" t="s">
        <v>157</v>
      </c>
      <c r="G34" s="51" t="s">
        <v>34</v>
      </c>
    </row>
    <row r="35" spans="1:7" ht="16.5" thickBot="1" x14ac:dyDescent="0.3">
      <c r="A35" s="52" t="s">
        <v>168</v>
      </c>
      <c r="B35" s="73">
        <f>D15</f>
        <v>0</v>
      </c>
      <c r="C35" s="41">
        <f>D21</f>
        <v>0</v>
      </c>
      <c r="D35" s="41" t="s">
        <v>158</v>
      </c>
      <c r="E35" s="41" t="s">
        <v>158</v>
      </c>
      <c r="F35" s="47" t="s">
        <v>158</v>
      </c>
      <c r="G35" s="43">
        <f>SUM(B35:F35)</f>
        <v>0</v>
      </c>
    </row>
  </sheetData>
  <mergeCells count="10">
    <mergeCell ref="A33:G33"/>
    <mergeCell ref="A1:G1"/>
    <mergeCell ref="A3:G3"/>
    <mergeCell ref="A5:E5"/>
    <mergeCell ref="A9:E9"/>
    <mergeCell ref="A13:D13"/>
    <mergeCell ref="A17:G17"/>
    <mergeCell ref="A19:D19"/>
    <mergeCell ref="A23:D23"/>
    <mergeCell ref="A27:D27"/>
  </mergeCells>
  <pageMargins left="0.511811024" right="0.511811024" top="0.78740157499999996" bottom="0.78740157499999996" header="0.31496062000000002" footer="0.31496062000000002"/>
  <pageSetup paperSize="9" scale="7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138"/>
  <sheetViews>
    <sheetView view="pageBreakPreview" topLeftCell="B120" zoomScale="60" zoomScaleNormal="100" workbookViewId="0">
      <selection activeCell="D124" sqref="D124"/>
    </sheetView>
  </sheetViews>
  <sheetFormatPr defaultRowHeight="15" x14ac:dyDescent="0.25"/>
  <cols>
    <col min="2" max="2" width="12" customWidth="1"/>
    <col min="3" max="3" width="73.28515625" customWidth="1"/>
    <col min="4" max="4" width="12.42578125" customWidth="1"/>
    <col min="5" max="5" width="31" customWidth="1"/>
  </cols>
  <sheetData>
    <row r="1" spans="2:5" ht="27" thickBot="1" x14ac:dyDescent="0.3">
      <c r="B1" s="134" t="s">
        <v>17</v>
      </c>
      <c r="C1" s="135"/>
      <c r="D1" s="135"/>
      <c r="E1" s="136"/>
    </row>
    <row r="2" spans="2:5" x14ac:dyDescent="0.25">
      <c r="B2" s="1"/>
      <c r="C2" s="1"/>
    </row>
    <row r="4" spans="2:5" ht="16.5" thickBot="1" x14ac:dyDescent="0.3">
      <c r="B4" s="115" t="s">
        <v>18</v>
      </c>
      <c r="C4" s="115"/>
      <c r="D4" s="115"/>
      <c r="E4" s="115"/>
    </row>
    <row r="5" spans="2:5" ht="15.75" x14ac:dyDescent="0.25">
      <c r="B5" s="12"/>
      <c r="C5" s="13"/>
      <c r="D5" s="13"/>
      <c r="E5" s="14" t="s">
        <v>14</v>
      </c>
    </row>
    <row r="6" spans="2:5" ht="15.75" x14ac:dyDescent="0.25">
      <c r="B6" s="15">
        <v>1</v>
      </c>
      <c r="C6" s="8" t="s">
        <v>20</v>
      </c>
      <c r="D6" s="8"/>
      <c r="E6" s="16" t="s">
        <v>21</v>
      </c>
    </row>
    <row r="7" spans="2:5" ht="15.75" x14ac:dyDescent="0.25">
      <c r="B7" s="17" t="s">
        <v>22</v>
      </c>
      <c r="C7" s="9" t="s">
        <v>23</v>
      </c>
      <c r="D7" s="9"/>
      <c r="E7" s="18"/>
    </row>
    <row r="8" spans="2:5" ht="15.75" x14ac:dyDescent="0.25">
      <c r="B8" s="17" t="s">
        <v>24</v>
      </c>
      <c r="C8" s="9" t="s">
        <v>25</v>
      </c>
      <c r="D8" s="9"/>
      <c r="E8" s="18">
        <v>0</v>
      </c>
    </row>
    <row r="9" spans="2:5" ht="15.75" x14ac:dyDescent="0.25">
      <c r="B9" s="17" t="s">
        <v>26</v>
      </c>
      <c r="C9" s="9" t="s">
        <v>27</v>
      </c>
      <c r="D9" s="9"/>
      <c r="E9" s="18">
        <v>0</v>
      </c>
    </row>
    <row r="10" spans="2:5" ht="15.75" x14ac:dyDescent="0.25">
      <c r="B10" s="17" t="s">
        <v>28</v>
      </c>
      <c r="C10" s="9" t="s">
        <v>29</v>
      </c>
      <c r="D10" s="9"/>
      <c r="E10" s="18">
        <v>0</v>
      </c>
    </row>
    <row r="11" spans="2:5" ht="15.75" x14ac:dyDescent="0.25">
      <c r="B11" s="17" t="s">
        <v>30</v>
      </c>
      <c r="C11" s="9" t="s">
        <v>31</v>
      </c>
      <c r="D11" s="9"/>
      <c r="E11" s="18">
        <v>0</v>
      </c>
    </row>
    <row r="12" spans="2:5" ht="15.75" x14ac:dyDescent="0.25">
      <c r="B12" s="17" t="s">
        <v>32</v>
      </c>
      <c r="C12" s="9" t="s">
        <v>33</v>
      </c>
      <c r="D12" s="9"/>
      <c r="E12" s="18">
        <v>0</v>
      </c>
    </row>
    <row r="13" spans="2:5" ht="15.75" x14ac:dyDescent="0.25">
      <c r="B13" s="129" t="s">
        <v>34</v>
      </c>
      <c r="C13" s="130"/>
      <c r="D13" s="8"/>
      <c r="E13" s="19">
        <f>SUM(E7:E12)</f>
        <v>0</v>
      </c>
    </row>
    <row r="14" spans="2:5" ht="15.75" x14ac:dyDescent="0.25">
      <c r="B14" s="17" t="s">
        <v>35</v>
      </c>
      <c r="C14" s="9" t="s">
        <v>36</v>
      </c>
      <c r="D14" s="10">
        <f>D42</f>
        <v>0.33800000000000002</v>
      </c>
      <c r="E14" s="18">
        <f>D14*E13</f>
        <v>0</v>
      </c>
    </row>
    <row r="15" spans="2:5" ht="15.75" x14ac:dyDescent="0.25">
      <c r="B15" s="133" t="s">
        <v>160</v>
      </c>
      <c r="C15" s="133"/>
      <c r="D15" s="133"/>
      <c r="E15" s="133"/>
    </row>
    <row r="16" spans="2:5" ht="31.5" customHeight="1" x14ac:dyDescent="0.25">
      <c r="B16" s="123" t="s">
        <v>38</v>
      </c>
      <c r="C16" s="123"/>
      <c r="D16" s="123"/>
      <c r="E16" s="123"/>
    </row>
    <row r="17" spans="2:5" ht="15.75" x14ac:dyDescent="0.25">
      <c r="B17" s="5"/>
      <c r="C17" s="5"/>
      <c r="D17" s="5"/>
      <c r="E17" s="6"/>
    </row>
    <row r="18" spans="2:5" ht="15.75" x14ac:dyDescent="0.25">
      <c r="B18" s="115" t="s">
        <v>39</v>
      </c>
      <c r="C18" s="115"/>
      <c r="D18" s="115"/>
      <c r="E18" s="115"/>
    </row>
    <row r="19" spans="2:5" ht="15.75" x14ac:dyDescent="0.25">
      <c r="B19" s="7"/>
      <c r="C19" s="5"/>
      <c r="D19" s="5"/>
      <c r="E19" s="6"/>
    </row>
    <row r="20" spans="2:5" ht="16.5" thickBot="1" x14ac:dyDescent="0.3">
      <c r="B20" s="115" t="s">
        <v>40</v>
      </c>
      <c r="C20" s="115"/>
      <c r="D20" s="115"/>
      <c r="E20" s="115"/>
    </row>
    <row r="21" spans="2:5" ht="15.75" x14ac:dyDescent="0.25">
      <c r="B21" s="24"/>
      <c r="C21" s="13"/>
      <c r="D21" s="13"/>
      <c r="E21" s="14" t="s">
        <v>14</v>
      </c>
    </row>
    <row r="22" spans="2:5" ht="15.75" x14ac:dyDescent="0.25">
      <c r="B22" s="15" t="s">
        <v>41</v>
      </c>
      <c r="C22" s="8" t="s">
        <v>42</v>
      </c>
      <c r="D22" s="8" t="s">
        <v>43</v>
      </c>
      <c r="E22" s="16" t="s">
        <v>21</v>
      </c>
    </row>
    <row r="23" spans="2:5" ht="15.75" x14ac:dyDescent="0.25">
      <c r="B23" s="17" t="s">
        <v>22</v>
      </c>
      <c r="C23" s="9" t="s">
        <v>44</v>
      </c>
      <c r="D23" s="59">
        <v>8.3299999999999999E-2</v>
      </c>
      <c r="E23" s="25">
        <f>D23*E13</f>
        <v>0</v>
      </c>
    </row>
    <row r="24" spans="2:5" ht="15.75" x14ac:dyDescent="0.25">
      <c r="B24" s="17" t="s">
        <v>24</v>
      </c>
      <c r="C24" s="9" t="s">
        <v>45</v>
      </c>
      <c r="D24" s="59">
        <v>0.121</v>
      </c>
      <c r="E24" s="25">
        <f>D24*E13</f>
        <v>0</v>
      </c>
    </row>
    <row r="25" spans="2:5" ht="15.75" x14ac:dyDescent="0.25">
      <c r="B25" s="129" t="s">
        <v>34</v>
      </c>
      <c r="C25" s="130"/>
      <c r="D25" s="60">
        <f>SUM(D23:D24)</f>
        <v>0.20429999999999998</v>
      </c>
      <c r="E25" s="26">
        <f>SUM(E23:E24)</f>
        <v>0</v>
      </c>
    </row>
    <row r="26" spans="2:5" ht="16.5" thickBot="1" x14ac:dyDescent="0.3">
      <c r="B26" s="20" t="s">
        <v>26</v>
      </c>
      <c r="C26" s="21" t="s">
        <v>46</v>
      </c>
      <c r="D26" s="61">
        <f>D25*D42</f>
        <v>6.9053400000000001E-2</v>
      </c>
      <c r="E26" s="28">
        <f>D26*E13</f>
        <v>0</v>
      </c>
    </row>
    <row r="27" spans="2:5" ht="54" customHeight="1" x14ac:dyDescent="0.25">
      <c r="B27" s="131" t="s">
        <v>47</v>
      </c>
      <c r="C27" s="131"/>
      <c r="D27" s="131"/>
      <c r="E27" s="131"/>
    </row>
    <row r="28" spans="2:5" ht="30" customHeight="1" x14ac:dyDescent="0.25">
      <c r="B28" s="123" t="s">
        <v>48</v>
      </c>
      <c r="C28" s="123"/>
      <c r="D28" s="123"/>
      <c r="E28" s="123"/>
    </row>
    <row r="29" spans="2:5" ht="28.5" customHeight="1" x14ac:dyDescent="0.25">
      <c r="B29" s="123" t="s">
        <v>49</v>
      </c>
      <c r="C29" s="123"/>
      <c r="D29" s="123"/>
      <c r="E29" s="123"/>
    </row>
    <row r="30" spans="2:5" ht="15.75" x14ac:dyDescent="0.25">
      <c r="B30" s="5"/>
      <c r="C30" s="5"/>
      <c r="D30" s="5"/>
      <c r="E30" s="6"/>
    </row>
    <row r="31" spans="2:5" ht="16.5" customHeight="1" thickBot="1" x14ac:dyDescent="0.3">
      <c r="B31" s="120" t="s">
        <v>50</v>
      </c>
      <c r="C31" s="120"/>
      <c r="D31" s="120"/>
      <c r="E31" s="120"/>
    </row>
    <row r="32" spans="2:5" ht="15.75" x14ac:dyDescent="0.25">
      <c r="B32" s="124"/>
      <c r="C32" s="125"/>
      <c r="D32" s="126"/>
      <c r="E32" s="14" t="s">
        <v>14</v>
      </c>
    </row>
    <row r="33" spans="2:5" ht="31.5" x14ac:dyDescent="0.25">
      <c r="B33" s="15" t="s">
        <v>51</v>
      </c>
      <c r="C33" s="8" t="s">
        <v>52</v>
      </c>
      <c r="D33" s="8" t="s">
        <v>53</v>
      </c>
      <c r="E33" s="16" t="s">
        <v>21</v>
      </c>
    </row>
    <row r="34" spans="2:5" ht="16.5" customHeight="1" x14ac:dyDescent="0.25">
      <c r="B34" s="17" t="s">
        <v>22</v>
      </c>
      <c r="C34" s="9" t="s">
        <v>54</v>
      </c>
      <c r="D34" s="62">
        <v>0.2</v>
      </c>
      <c r="E34" s="127" t="s">
        <v>55</v>
      </c>
    </row>
    <row r="35" spans="2:5" ht="15.75" x14ac:dyDescent="0.25">
      <c r="B35" s="17" t="s">
        <v>24</v>
      </c>
      <c r="C35" s="9" t="s">
        <v>56</v>
      </c>
      <c r="D35" s="62">
        <v>2.5000000000000001E-2</v>
      </c>
      <c r="E35" s="127"/>
    </row>
    <row r="36" spans="2:5" ht="15.75" x14ac:dyDescent="0.25">
      <c r="B36" s="17" t="s">
        <v>26</v>
      </c>
      <c r="C36" s="9" t="s">
        <v>57</v>
      </c>
      <c r="D36" s="59"/>
      <c r="E36" s="127"/>
    </row>
    <row r="37" spans="2:5" ht="15.75" x14ac:dyDescent="0.25">
      <c r="B37" s="17" t="s">
        <v>28</v>
      </c>
      <c r="C37" s="9" t="s">
        <v>58</v>
      </c>
      <c r="D37" s="62">
        <v>1.4999999999999999E-2</v>
      </c>
      <c r="E37" s="127"/>
    </row>
    <row r="38" spans="2:5" ht="15.75" x14ac:dyDescent="0.25">
      <c r="B38" s="17" t="s">
        <v>30</v>
      </c>
      <c r="C38" s="9" t="s">
        <v>59</v>
      </c>
      <c r="D38" s="62">
        <v>0.01</v>
      </c>
      <c r="E38" s="127"/>
    </row>
    <row r="39" spans="2:5" ht="15.75" x14ac:dyDescent="0.25">
      <c r="B39" s="17" t="s">
        <v>32</v>
      </c>
      <c r="C39" s="9" t="s">
        <v>60</v>
      </c>
      <c r="D39" s="62">
        <v>6.0000000000000001E-3</v>
      </c>
      <c r="E39" s="127"/>
    </row>
    <row r="40" spans="2:5" ht="15.75" x14ac:dyDescent="0.25">
      <c r="B40" s="17" t="s">
        <v>35</v>
      </c>
      <c r="C40" s="9" t="s">
        <v>61</v>
      </c>
      <c r="D40" s="62">
        <v>2E-3</v>
      </c>
      <c r="E40" s="127"/>
    </row>
    <row r="41" spans="2:5" ht="15.75" x14ac:dyDescent="0.25">
      <c r="B41" s="17" t="s">
        <v>62</v>
      </c>
      <c r="C41" s="9" t="s">
        <v>63</v>
      </c>
      <c r="D41" s="62">
        <v>0.08</v>
      </c>
      <c r="E41" s="127"/>
    </row>
    <row r="42" spans="2:5" ht="22.5" customHeight="1" thickBot="1" x14ac:dyDescent="0.3">
      <c r="B42" s="118" t="s">
        <v>64</v>
      </c>
      <c r="C42" s="119"/>
      <c r="D42" s="63">
        <f>SUM(D34:D41)</f>
        <v>0.33800000000000002</v>
      </c>
      <c r="E42" s="128"/>
    </row>
    <row r="43" spans="2:5" ht="15.75" customHeight="1" x14ac:dyDescent="0.25">
      <c r="B43" s="121" t="s">
        <v>65</v>
      </c>
      <c r="C43" s="121"/>
      <c r="D43" s="121"/>
      <c r="E43" s="121"/>
    </row>
    <row r="44" spans="2:5" ht="15.75" x14ac:dyDescent="0.25">
      <c r="B44" s="5"/>
      <c r="C44" s="5"/>
      <c r="D44" s="5"/>
      <c r="E44" s="6"/>
    </row>
    <row r="45" spans="2:5" ht="16.5" thickBot="1" x14ac:dyDescent="0.3">
      <c r="B45" s="115" t="s">
        <v>66</v>
      </c>
      <c r="C45" s="115"/>
      <c r="D45" s="115"/>
      <c r="E45" s="115"/>
    </row>
    <row r="46" spans="2:5" ht="15.75" x14ac:dyDescent="0.25">
      <c r="B46" s="24"/>
      <c r="C46" s="13"/>
      <c r="D46" s="13"/>
      <c r="E46" s="14" t="s">
        <v>14</v>
      </c>
    </row>
    <row r="47" spans="2:5" ht="15.75" x14ac:dyDescent="0.25">
      <c r="B47" s="15" t="s">
        <v>67</v>
      </c>
      <c r="C47" s="8" t="s">
        <v>68</v>
      </c>
      <c r="D47" s="8"/>
      <c r="E47" s="16" t="s">
        <v>21</v>
      </c>
    </row>
    <row r="48" spans="2:5" ht="15.75" x14ac:dyDescent="0.25">
      <c r="B48" s="17" t="s">
        <v>22</v>
      </c>
      <c r="C48" s="9" t="s">
        <v>69</v>
      </c>
      <c r="D48" s="9"/>
      <c r="E48" s="31">
        <f>'Encarregado- Memória de Cálculo'!D15</f>
        <v>0</v>
      </c>
    </row>
    <row r="49" spans="2:5" ht="15.75" x14ac:dyDescent="0.25">
      <c r="B49" s="17" t="s">
        <v>24</v>
      </c>
      <c r="C49" s="9" t="s">
        <v>70</v>
      </c>
      <c r="D49" s="9"/>
      <c r="E49" s="25">
        <f>'Encarregado- Memória de Cálculo'!D29</f>
        <v>0</v>
      </c>
    </row>
    <row r="50" spans="2:5" ht="15.75" x14ac:dyDescent="0.25">
      <c r="B50" s="17" t="s">
        <v>26</v>
      </c>
      <c r="C50" s="9" t="s">
        <v>71</v>
      </c>
      <c r="D50" s="9"/>
      <c r="E50" s="25">
        <v>0</v>
      </c>
    </row>
    <row r="51" spans="2:5" ht="15.75" x14ac:dyDescent="0.25">
      <c r="B51" s="17" t="s">
        <v>28</v>
      </c>
      <c r="C51" s="9" t="s">
        <v>72</v>
      </c>
      <c r="D51" s="9"/>
      <c r="E51" s="25">
        <v>0</v>
      </c>
    </row>
    <row r="52" spans="2:5" ht="15.75" x14ac:dyDescent="0.25">
      <c r="B52" s="17" t="s">
        <v>30</v>
      </c>
      <c r="C52" s="9" t="s">
        <v>73</v>
      </c>
      <c r="D52" s="9"/>
      <c r="E52" s="25">
        <v>0</v>
      </c>
    </row>
    <row r="53" spans="2:5" ht="16.5" thickBot="1" x14ac:dyDescent="0.3">
      <c r="B53" s="118" t="s">
        <v>34</v>
      </c>
      <c r="C53" s="119"/>
      <c r="D53" s="32"/>
      <c r="E53" s="33">
        <f>SUM(E48:E52)</f>
        <v>0</v>
      </c>
    </row>
    <row r="54" spans="2:5" ht="15.75" customHeight="1" x14ac:dyDescent="0.25">
      <c r="B54" s="121" t="s">
        <v>74</v>
      </c>
      <c r="C54" s="121"/>
      <c r="D54" s="121"/>
      <c r="E54" s="121"/>
    </row>
    <row r="55" spans="2:5" ht="49.5" customHeight="1" x14ac:dyDescent="0.25">
      <c r="B55" s="121" t="s">
        <v>169</v>
      </c>
      <c r="C55" s="121"/>
      <c r="D55" s="121"/>
      <c r="E55" s="121"/>
    </row>
    <row r="56" spans="2:5" ht="15.75" x14ac:dyDescent="0.25">
      <c r="B56" s="5"/>
      <c r="C56" s="5"/>
      <c r="D56" s="5"/>
      <c r="E56" s="6"/>
    </row>
    <row r="57" spans="2:5" ht="16.5" thickBot="1" x14ac:dyDescent="0.3">
      <c r="B57" s="115" t="s">
        <v>76</v>
      </c>
      <c r="C57" s="115"/>
      <c r="D57" s="115"/>
      <c r="E57" s="115"/>
    </row>
    <row r="58" spans="2:5" ht="15.75" x14ac:dyDescent="0.25">
      <c r="B58" s="116"/>
      <c r="C58" s="117"/>
      <c r="D58" s="117"/>
      <c r="E58" s="14" t="s">
        <v>14</v>
      </c>
    </row>
    <row r="59" spans="2:5" ht="15.75" x14ac:dyDescent="0.25">
      <c r="B59" s="15">
        <v>2</v>
      </c>
      <c r="C59" s="8" t="s">
        <v>77</v>
      </c>
      <c r="D59" s="8"/>
      <c r="E59" s="16" t="s">
        <v>21</v>
      </c>
    </row>
    <row r="60" spans="2:5" ht="21" customHeight="1" x14ac:dyDescent="0.25">
      <c r="B60" s="17" t="s">
        <v>41</v>
      </c>
      <c r="C60" s="9" t="s">
        <v>42</v>
      </c>
      <c r="D60" s="9"/>
      <c r="E60" s="25">
        <f>E25</f>
        <v>0</v>
      </c>
    </row>
    <row r="61" spans="2:5" ht="30" customHeight="1" x14ac:dyDescent="0.25">
      <c r="B61" s="17" t="s">
        <v>51</v>
      </c>
      <c r="C61" s="9" t="s">
        <v>78</v>
      </c>
      <c r="D61" s="9"/>
      <c r="E61" s="25">
        <f>(E14+E26)</f>
        <v>0</v>
      </c>
    </row>
    <row r="62" spans="2:5" ht="15.75" x14ac:dyDescent="0.25">
      <c r="B62" s="17" t="s">
        <v>67</v>
      </c>
      <c r="C62" s="9" t="s">
        <v>68</v>
      </c>
      <c r="D62" s="9"/>
      <c r="E62" s="25">
        <f>E53</f>
        <v>0</v>
      </c>
    </row>
    <row r="63" spans="2:5" ht="16.5" thickBot="1" x14ac:dyDescent="0.3">
      <c r="B63" s="118" t="s">
        <v>34</v>
      </c>
      <c r="C63" s="119"/>
      <c r="D63" s="32"/>
      <c r="E63" s="33">
        <f>SUM(E60:E62)</f>
        <v>0</v>
      </c>
    </row>
    <row r="64" spans="2:5" ht="54" customHeight="1" x14ac:dyDescent="0.25">
      <c r="B64" s="121" t="s">
        <v>79</v>
      </c>
      <c r="C64" s="121"/>
      <c r="D64" s="121"/>
      <c r="E64" s="121"/>
    </row>
    <row r="65" spans="2:5" ht="15.75" x14ac:dyDescent="0.25">
      <c r="B65" s="121"/>
      <c r="C65" s="121"/>
      <c r="D65" s="121"/>
      <c r="E65" s="121"/>
    </row>
    <row r="66" spans="2:5" ht="16.5" thickBot="1" x14ac:dyDescent="0.3">
      <c r="B66" s="115" t="s">
        <v>162</v>
      </c>
      <c r="C66" s="115"/>
      <c r="D66" s="115"/>
      <c r="E66" s="115"/>
    </row>
    <row r="67" spans="2:5" ht="15.75" x14ac:dyDescent="0.25">
      <c r="B67" s="116"/>
      <c r="C67" s="117"/>
      <c r="D67" s="117"/>
      <c r="E67" s="14" t="s">
        <v>14</v>
      </c>
    </row>
    <row r="68" spans="2:5" ht="15.75" x14ac:dyDescent="0.25">
      <c r="B68" s="15">
        <v>3</v>
      </c>
      <c r="C68" s="8" t="s">
        <v>81</v>
      </c>
      <c r="D68" s="8" t="s">
        <v>43</v>
      </c>
      <c r="E68" s="16" t="s">
        <v>21</v>
      </c>
    </row>
    <row r="69" spans="2:5" ht="15.75" x14ac:dyDescent="0.25">
      <c r="B69" s="17" t="s">
        <v>22</v>
      </c>
      <c r="C69" s="34" t="s">
        <v>82</v>
      </c>
      <c r="D69" s="65"/>
      <c r="E69" s="25">
        <f>D69*E13</f>
        <v>0</v>
      </c>
    </row>
    <row r="70" spans="2:5" ht="15.75" x14ac:dyDescent="0.25">
      <c r="B70" s="17" t="s">
        <v>24</v>
      </c>
      <c r="C70" s="34" t="s">
        <v>83</v>
      </c>
      <c r="D70" s="65"/>
      <c r="E70" s="25">
        <f>D70*E13</f>
        <v>0</v>
      </c>
    </row>
    <row r="71" spans="2:5" ht="15.75" x14ac:dyDescent="0.25">
      <c r="B71" s="17" t="s">
        <v>26</v>
      </c>
      <c r="C71" s="34" t="s">
        <v>84</v>
      </c>
      <c r="D71" s="65"/>
      <c r="E71" s="25">
        <f>D71*E13</f>
        <v>0</v>
      </c>
    </row>
    <row r="72" spans="2:5" ht="15.75" x14ac:dyDescent="0.25">
      <c r="B72" s="17" t="s">
        <v>28</v>
      </c>
      <c r="C72" s="34" t="s">
        <v>85</v>
      </c>
      <c r="D72" s="65"/>
      <c r="E72" s="25">
        <f>D72*E13</f>
        <v>0</v>
      </c>
    </row>
    <row r="73" spans="2:5" ht="15.75" x14ac:dyDescent="0.25">
      <c r="B73" s="17" t="s">
        <v>30</v>
      </c>
      <c r="C73" s="34" t="s">
        <v>86</v>
      </c>
      <c r="D73" s="65"/>
      <c r="E73" s="25">
        <f>D73*E13</f>
        <v>0</v>
      </c>
    </row>
    <row r="74" spans="2:5" ht="15.75" x14ac:dyDescent="0.25">
      <c r="B74" s="17" t="s">
        <v>32</v>
      </c>
      <c r="C74" s="34" t="s">
        <v>87</v>
      </c>
      <c r="D74" s="65"/>
      <c r="E74" s="25">
        <f>D74*E13</f>
        <v>0</v>
      </c>
    </row>
    <row r="75" spans="2:5" ht="15.75" x14ac:dyDescent="0.25">
      <c r="B75" s="118" t="s">
        <v>34</v>
      </c>
      <c r="C75" s="119"/>
      <c r="D75" s="66">
        <f>SUM(D69:D74)</f>
        <v>0</v>
      </c>
      <c r="E75" s="33">
        <f>SUM(E69:E74)</f>
        <v>0</v>
      </c>
    </row>
    <row r="76" spans="2:5" ht="29.25" customHeight="1" x14ac:dyDescent="0.25">
      <c r="B76" s="122" t="s">
        <v>170</v>
      </c>
      <c r="C76" s="121"/>
      <c r="D76" s="121"/>
      <c r="E76" s="121"/>
    </row>
    <row r="77" spans="2:5" ht="15.75" x14ac:dyDescent="0.25">
      <c r="B77" s="5"/>
      <c r="C77" s="5"/>
      <c r="D77" s="5"/>
      <c r="E77" s="6"/>
    </row>
    <row r="78" spans="2:5" ht="15.75" x14ac:dyDescent="0.25">
      <c r="B78" s="115" t="s">
        <v>89</v>
      </c>
      <c r="C78" s="115"/>
      <c r="D78" s="115"/>
      <c r="E78" s="115"/>
    </row>
    <row r="79" spans="2:5" ht="15.75" x14ac:dyDescent="0.25">
      <c r="B79" s="5"/>
      <c r="C79" s="5"/>
      <c r="D79" s="5"/>
      <c r="E79" s="6"/>
    </row>
    <row r="80" spans="2:5" ht="16.5" thickBot="1" x14ac:dyDescent="0.3">
      <c r="B80" s="115" t="s">
        <v>163</v>
      </c>
      <c r="C80" s="115"/>
      <c r="D80" s="115"/>
      <c r="E80" s="115"/>
    </row>
    <row r="81" spans="2:5" ht="15.75" x14ac:dyDescent="0.25">
      <c r="B81" s="140"/>
      <c r="C81" s="141"/>
      <c r="D81" s="141"/>
      <c r="E81" s="14" t="s">
        <v>14</v>
      </c>
    </row>
    <row r="82" spans="2:5" ht="15.75" x14ac:dyDescent="0.25">
      <c r="B82" s="15" t="s">
        <v>91</v>
      </c>
      <c r="C82" s="8" t="s">
        <v>92</v>
      </c>
      <c r="D82" s="8" t="s">
        <v>43</v>
      </c>
      <c r="E82" s="16" t="s">
        <v>21</v>
      </c>
    </row>
    <row r="83" spans="2:5" ht="15.75" x14ac:dyDescent="0.25">
      <c r="B83" s="17" t="s">
        <v>22</v>
      </c>
      <c r="C83" s="9" t="s">
        <v>93</v>
      </c>
      <c r="D83" s="59"/>
      <c r="E83" s="25">
        <f>D83*E13</f>
        <v>0</v>
      </c>
    </row>
    <row r="84" spans="2:5" ht="15.75" x14ac:dyDescent="0.25">
      <c r="B84" s="17" t="s">
        <v>24</v>
      </c>
      <c r="C84" s="9" t="s">
        <v>94</v>
      </c>
      <c r="D84" s="59"/>
      <c r="E84" s="25">
        <f>D84*E13</f>
        <v>0</v>
      </c>
    </row>
    <row r="85" spans="2:5" ht="15.75" x14ac:dyDescent="0.25">
      <c r="B85" s="17" t="s">
        <v>26</v>
      </c>
      <c r="C85" s="9" t="s">
        <v>95</v>
      </c>
      <c r="D85" s="59"/>
      <c r="E85" s="25">
        <f>D85*E13</f>
        <v>0</v>
      </c>
    </row>
    <row r="86" spans="2:5" ht="15.75" x14ac:dyDescent="0.25">
      <c r="B86" s="17" t="s">
        <v>28</v>
      </c>
      <c r="C86" s="9" t="s">
        <v>96</v>
      </c>
      <c r="D86" s="59"/>
      <c r="E86" s="25">
        <f>D86*E13</f>
        <v>0</v>
      </c>
    </row>
    <row r="87" spans="2:5" ht="15.75" x14ac:dyDescent="0.25">
      <c r="B87" s="17" t="s">
        <v>30</v>
      </c>
      <c r="C87" s="9" t="s">
        <v>97</v>
      </c>
      <c r="D87" s="59"/>
      <c r="E87" s="25">
        <f>D87*E13</f>
        <v>0</v>
      </c>
    </row>
    <row r="88" spans="2:5" ht="15.75" x14ac:dyDescent="0.25">
      <c r="B88" s="17" t="s">
        <v>32</v>
      </c>
      <c r="C88" s="9" t="s">
        <v>98</v>
      </c>
      <c r="D88" s="59"/>
      <c r="E88" s="25">
        <v>0</v>
      </c>
    </row>
    <row r="89" spans="2:5" ht="16.5" thickBot="1" x14ac:dyDescent="0.3">
      <c r="B89" s="118" t="s">
        <v>64</v>
      </c>
      <c r="C89" s="119"/>
      <c r="D89" s="63">
        <f>SUM(D83:D88)</f>
        <v>0</v>
      </c>
      <c r="E89" s="33">
        <f>SUM(E83:E88)</f>
        <v>0</v>
      </c>
    </row>
    <row r="90" spans="2:5" ht="15.75" customHeight="1" x14ac:dyDescent="0.25">
      <c r="B90" s="121" t="s">
        <v>99</v>
      </c>
      <c r="C90" s="121"/>
      <c r="D90" s="121"/>
      <c r="E90" s="121"/>
    </row>
    <row r="91" spans="2:5" ht="15.75" customHeight="1" x14ac:dyDescent="0.25">
      <c r="B91" s="121" t="s">
        <v>164</v>
      </c>
      <c r="C91" s="121"/>
      <c r="D91" s="121"/>
      <c r="E91" s="121"/>
    </row>
    <row r="92" spans="2:5" ht="15.75" x14ac:dyDescent="0.25">
      <c r="B92" s="5"/>
      <c r="C92" s="5"/>
      <c r="D92" s="5"/>
      <c r="E92" s="5"/>
    </row>
    <row r="93" spans="2:5" ht="16.5" thickBot="1" x14ac:dyDescent="0.3">
      <c r="B93" s="115" t="s">
        <v>171</v>
      </c>
      <c r="C93" s="115"/>
      <c r="D93" s="115"/>
      <c r="E93" s="115"/>
    </row>
    <row r="94" spans="2:5" ht="15.75" x14ac:dyDescent="0.25">
      <c r="B94" s="140"/>
      <c r="C94" s="141"/>
      <c r="D94" s="141"/>
      <c r="E94" s="14" t="s">
        <v>14</v>
      </c>
    </row>
    <row r="95" spans="2:5" ht="15.75" x14ac:dyDescent="0.25">
      <c r="B95" s="15" t="s">
        <v>102</v>
      </c>
      <c r="C95" s="8" t="s">
        <v>103</v>
      </c>
      <c r="D95" s="8"/>
      <c r="E95" s="16" t="s">
        <v>21</v>
      </c>
    </row>
    <row r="96" spans="2:5" ht="15.75" x14ac:dyDescent="0.25">
      <c r="B96" s="17" t="s">
        <v>22</v>
      </c>
      <c r="C96" s="9" t="s">
        <v>104</v>
      </c>
      <c r="D96" s="9"/>
      <c r="E96" s="25">
        <v>0</v>
      </c>
    </row>
    <row r="97" spans="2:5" ht="16.5" thickBot="1" x14ac:dyDescent="0.3">
      <c r="B97" s="118" t="s">
        <v>34</v>
      </c>
      <c r="C97" s="119"/>
      <c r="D97" s="32"/>
      <c r="E97" s="28">
        <f>SUM(E96)</f>
        <v>0</v>
      </c>
    </row>
    <row r="98" spans="2:5" ht="15.75" x14ac:dyDescent="0.25">
      <c r="B98" s="5"/>
      <c r="C98" s="5"/>
      <c r="D98" s="5"/>
      <c r="E98" s="6"/>
    </row>
    <row r="99" spans="2:5" ht="15" customHeight="1" x14ac:dyDescent="0.25">
      <c r="B99" s="120" t="s">
        <v>105</v>
      </c>
      <c r="C99" s="120"/>
      <c r="D99" s="120"/>
      <c r="E99" s="120"/>
    </row>
    <row r="100" spans="2:5" ht="15.75" customHeight="1" thickBot="1" x14ac:dyDescent="0.3">
      <c r="B100" s="120"/>
      <c r="C100" s="120"/>
      <c r="D100" s="120"/>
      <c r="E100" s="120"/>
    </row>
    <row r="101" spans="2:5" ht="15.75" x14ac:dyDescent="0.25">
      <c r="B101" s="35">
        <v>4</v>
      </c>
      <c r="C101" s="36" t="s">
        <v>106</v>
      </c>
      <c r="D101" s="36"/>
      <c r="E101" s="37" t="s">
        <v>21</v>
      </c>
    </row>
    <row r="102" spans="2:5" ht="15.75" x14ac:dyDescent="0.25">
      <c r="B102" s="17" t="s">
        <v>91</v>
      </c>
      <c r="C102" s="9" t="s">
        <v>92</v>
      </c>
      <c r="D102" s="9"/>
      <c r="E102" s="25">
        <f>E89</f>
        <v>0</v>
      </c>
    </row>
    <row r="103" spans="2:5" ht="15.75" x14ac:dyDescent="0.25">
      <c r="B103" s="17" t="s">
        <v>102</v>
      </c>
      <c r="C103" s="9" t="s">
        <v>107</v>
      </c>
      <c r="D103" s="9"/>
      <c r="E103" s="25">
        <v>0</v>
      </c>
    </row>
    <row r="104" spans="2:5" ht="16.5" thickBot="1" x14ac:dyDescent="0.3">
      <c r="B104" s="118" t="s">
        <v>34</v>
      </c>
      <c r="C104" s="119"/>
      <c r="D104" s="32"/>
      <c r="E104" s="33">
        <f>SUM(E102:E103)</f>
        <v>0</v>
      </c>
    </row>
    <row r="105" spans="2:5" ht="15.75" x14ac:dyDescent="0.25">
      <c r="B105" s="5"/>
      <c r="C105" s="5"/>
      <c r="D105" s="5"/>
      <c r="E105" s="6"/>
    </row>
    <row r="106" spans="2:5" ht="16.5" thickBot="1" x14ac:dyDescent="0.3">
      <c r="B106" s="155" t="s">
        <v>108</v>
      </c>
      <c r="C106" s="155"/>
      <c r="D106" s="155"/>
      <c r="E106" s="155"/>
    </row>
    <row r="107" spans="2:5" ht="15.75" x14ac:dyDescent="0.25">
      <c r="B107" s="116"/>
      <c r="C107" s="117"/>
      <c r="D107" s="117"/>
      <c r="E107" s="14" t="s">
        <v>14</v>
      </c>
    </row>
    <row r="108" spans="2:5" ht="15.75" x14ac:dyDescent="0.25">
      <c r="B108" s="15">
        <v>5</v>
      </c>
      <c r="C108" s="38" t="s">
        <v>109</v>
      </c>
      <c r="D108" s="38" t="s">
        <v>43</v>
      </c>
      <c r="E108" s="16" t="s">
        <v>21</v>
      </c>
    </row>
    <row r="109" spans="2:5" ht="16.5" x14ac:dyDescent="0.25">
      <c r="B109" s="17" t="s">
        <v>22</v>
      </c>
      <c r="C109" s="9" t="s">
        <v>110</v>
      </c>
      <c r="D109" s="23"/>
      <c r="E109" s="39"/>
    </row>
    <row r="110" spans="2:5" ht="15.75" x14ac:dyDescent="0.25">
      <c r="B110" s="17" t="s">
        <v>24</v>
      </c>
      <c r="C110" s="9" t="s">
        <v>111</v>
      </c>
      <c r="D110" s="23"/>
      <c r="E110" s="25">
        <v>0</v>
      </c>
    </row>
    <row r="111" spans="2:5" ht="15.75" x14ac:dyDescent="0.25">
      <c r="B111" s="17" t="s">
        <v>26</v>
      </c>
      <c r="C111" s="9" t="s">
        <v>112</v>
      </c>
      <c r="D111" s="23"/>
      <c r="E111" s="25">
        <f>'Relógio de ponto'!E13</f>
        <v>0</v>
      </c>
    </row>
    <row r="112" spans="2:5" ht="15.75" x14ac:dyDescent="0.25">
      <c r="B112" s="17" t="s">
        <v>28</v>
      </c>
      <c r="C112" s="9" t="s">
        <v>33</v>
      </c>
      <c r="D112" s="23"/>
      <c r="E112" s="25"/>
    </row>
    <row r="113" spans="2:5" ht="16.5" thickBot="1" x14ac:dyDescent="0.3">
      <c r="B113" s="118" t="s">
        <v>64</v>
      </c>
      <c r="C113" s="119"/>
      <c r="D113" s="32"/>
      <c r="E113" s="33">
        <f>SUM(E109:E112)</f>
        <v>0</v>
      </c>
    </row>
    <row r="114" spans="2:5" ht="15.75" x14ac:dyDescent="0.25">
      <c r="B114" s="5" t="s">
        <v>113</v>
      </c>
      <c r="C114" s="5"/>
      <c r="D114" s="5"/>
      <c r="E114" s="6"/>
    </row>
    <row r="115" spans="2:5" ht="15.75" x14ac:dyDescent="0.25">
      <c r="B115" s="5"/>
      <c r="C115" s="5"/>
      <c r="D115" s="5"/>
      <c r="E115" s="6"/>
    </row>
    <row r="116" spans="2:5" ht="16.5" thickBot="1" x14ac:dyDescent="0.3">
      <c r="B116" s="155" t="s">
        <v>114</v>
      </c>
      <c r="C116" s="155"/>
      <c r="D116" s="155"/>
      <c r="E116" s="155"/>
    </row>
    <row r="117" spans="2:5" ht="15.75" x14ac:dyDescent="0.25">
      <c r="B117" s="116"/>
      <c r="C117" s="117"/>
      <c r="D117" s="117"/>
      <c r="E117" s="14" t="s">
        <v>14</v>
      </c>
    </row>
    <row r="118" spans="2:5" ht="15.75" x14ac:dyDescent="0.25">
      <c r="B118" s="15">
        <v>6</v>
      </c>
      <c r="C118" s="38" t="s">
        <v>115</v>
      </c>
      <c r="D118" s="38" t="s">
        <v>43</v>
      </c>
      <c r="E118" s="16" t="s">
        <v>21</v>
      </c>
    </row>
    <row r="119" spans="2:5" ht="15.75" x14ac:dyDescent="0.25">
      <c r="B119" s="17" t="s">
        <v>22</v>
      </c>
      <c r="C119" s="9" t="s">
        <v>116</v>
      </c>
      <c r="D119" s="10"/>
      <c r="E119" s="25">
        <f>D119*(E113+E104+E75+E63+E13)</f>
        <v>0</v>
      </c>
    </row>
    <row r="120" spans="2:5" ht="15.75" x14ac:dyDescent="0.25">
      <c r="B120" s="17" t="s">
        <v>24</v>
      </c>
      <c r="C120" s="9" t="s">
        <v>117</v>
      </c>
      <c r="D120" s="10"/>
      <c r="E120" s="25">
        <f>D120*(E113+E104+E75+E63+E13+E119)</f>
        <v>0</v>
      </c>
    </row>
    <row r="121" spans="2:5" ht="15.75" x14ac:dyDescent="0.25">
      <c r="B121" s="17" t="s">
        <v>26</v>
      </c>
      <c r="C121" s="9" t="s">
        <v>118</v>
      </c>
      <c r="D121" s="10">
        <f>SUM(D122:D124)</f>
        <v>0</v>
      </c>
      <c r="E121" s="25">
        <f>(E120+E119+E113+E104+E75+E63+E13)/(100%-D121)*D121</f>
        <v>0</v>
      </c>
    </row>
    <row r="122" spans="2:5" ht="15.75" x14ac:dyDescent="0.25">
      <c r="B122" s="17"/>
      <c r="C122" s="9" t="s">
        <v>119</v>
      </c>
      <c r="D122" s="10"/>
      <c r="E122" s="25"/>
    </row>
    <row r="123" spans="2:5" ht="15.75" x14ac:dyDescent="0.25">
      <c r="B123" s="17"/>
      <c r="C123" s="9" t="s">
        <v>120</v>
      </c>
      <c r="D123" s="10"/>
      <c r="E123" s="25"/>
    </row>
    <row r="124" spans="2:5" ht="15.75" x14ac:dyDescent="0.25">
      <c r="B124" s="17"/>
      <c r="C124" s="9" t="s">
        <v>121</v>
      </c>
      <c r="D124" s="10"/>
      <c r="E124" s="25"/>
    </row>
    <row r="125" spans="2:5" ht="16.5" thickBot="1" x14ac:dyDescent="0.3">
      <c r="B125" s="118" t="s">
        <v>64</v>
      </c>
      <c r="C125" s="119"/>
      <c r="D125" s="30">
        <f>D119+D120+D121</f>
        <v>0</v>
      </c>
      <c r="E125" s="33">
        <f>SUM(E119:E124)</f>
        <v>0</v>
      </c>
    </row>
    <row r="126" spans="2:5" ht="15.75" x14ac:dyDescent="0.25">
      <c r="B126" s="121" t="s">
        <v>122</v>
      </c>
      <c r="C126" s="121"/>
      <c r="D126" s="121"/>
      <c r="E126" s="121"/>
    </row>
    <row r="127" spans="2:5" ht="15.75" x14ac:dyDescent="0.25">
      <c r="B127" s="5"/>
      <c r="C127" s="5"/>
      <c r="D127" s="5"/>
      <c r="E127" s="6"/>
    </row>
    <row r="128" spans="2:5" ht="16.5" thickBot="1" x14ac:dyDescent="0.3">
      <c r="B128" s="155" t="s">
        <v>123</v>
      </c>
      <c r="C128" s="155"/>
      <c r="D128" s="155"/>
      <c r="E128" s="155"/>
    </row>
    <row r="129" spans="2:5" ht="15.75" x14ac:dyDescent="0.25">
      <c r="B129" s="116"/>
      <c r="C129" s="117"/>
      <c r="D129" s="117"/>
      <c r="E129" s="14" t="s">
        <v>14</v>
      </c>
    </row>
    <row r="130" spans="2:5" ht="15.75" x14ac:dyDescent="0.25">
      <c r="B130" s="15"/>
      <c r="C130" s="8" t="s">
        <v>124</v>
      </c>
      <c r="D130" s="8"/>
      <c r="E130" s="16" t="s">
        <v>21</v>
      </c>
    </row>
    <row r="131" spans="2:5" ht="15.75" x14ac:dyDescent="0.25">
      <c r="B131" s="15" t="s">
        <v>22</v>
      </c>
      <c r="C131" s="9" t="s">
        <v>125</v>
      </c>
      <c r="D131" s="9"/>
      <c r="E131" s="25">
        <f>E13</f>
        <v>0</v>
      </c>
    </row>
    <row r="132" spans="2:5" ht="15.75" x14ac:dyDescent="0.25">
      <c r="B132" s="15" t="s">
        <v>24</v>
      </c>
      <c r="C132" s="9" t="s">
        <v>39</v>
      </c>
      <c r="D132" s="9"/>
      <c r="E132" s="25">
        <f>E63</f>
        <v>0</v>
      </c>
    </row>
    <row r="133" spans="2:5" ht="15.75" x14ac:dyDescent="0.25">
      <c r="B133" s="15" t="s">
        <v>26</v>
      </c>
      <c r="C133" s="9" t="s">
        <v>126</v>
      </c>
      <c r="D133" s="9"/>
      <c r="E133" s="25">
        <f>E75</f>
        <v>0</v>
      </c>
    </row>
    <row r="134" spans="2:5" ht="15.75" x14ac:dyDescent="0.25">
      <c r="B134" s="15" t="s">
        <v>28</v>
      </c>
      <c r="C134" s="9" t="s">
        <v>89</v>
      </c>
      <c r="D134" s="9"/>
      <c r="E134" s="25">
        <f>E104</f>
        <v>0</v>
      </c>
    </row>
    <row r="135" spans="2:5" ht="15.75" x14ac:dyDescent="0.25">
      <c r="B135" s="15" t="s">
        <v>30</v>
      </c>
      <c r="C135" s="9" t="s">
        <v>108</v>
      </c>
      <c r="D135" s="9"/>
      <c r="E135" s="25">
        <f>E113</f>
        <v>0</v>
      </c>
    </row>
    <row r="136" spans="2:5" ht="15.75" x14ac:dyDescent="0.25">
      <c r="B136" s="129" t="s">
        <v>127</v>
      </c>
      <c r="C136" s="130"/>
      <c r="D136" s="8"/>
      <c r="E136" s="26">
        <f>SUM(E131:E135)</f>
        <v>0</v>
      </c>
    </row>
    <row r="137" spans="2:5" ht="15.75" x14ac:dyDescent="0.25">
      <c r="B137" s="15" t="s">
        <v>32</v>
      </c>
      <c r="C137" s="9" t="s">
        <v>128</v>
      </c>
      <c r="D137" s="9"/>
      <c r="E137" s="25">
        <f>E125</f>
        <v>0</v>
      </c>
    </row>
    <row r="138" spans="2:5" ht="16.5" customHeight="1" thickBot="1" x14ac:dyDescent="0.3">
      <c r="B138" s="137" t="s">
        <v>129</v>
      </c>
      <c r="C138" s="138"/>
      <c r="D138" s="139"/>
      <c r="E138" s="64">
        <f>ROUND(SUM(E136:E137),2)</f>
        <v>0</v>
      </c>
    </row>
  </sheetData>
  <mergeCells count="51">
    <mergeCell ref="B138:D138"/>
    <mergeCell ref="B75:C75"/>
    <mergeCell ref="B76:E76"/>
    <mergeCell ref="B78:E78"/>
    <mergeCell ref="B80:E80"/>
    <mergeCell ref="B89:C89"/>
    <mergeCell ref="B90:E90"/>
    <mergeCell ref="B91:E91"/>
    <mergeCell ref="B93:E93"/>
    <mergeCell ref="B97:C97"/>
    <mergeCell ref="B136:C136"/>
    <mergeCell ref="B117:D117"/>
    <mergeCell ref="B129:D129"/>
    <mergeCell ref="B126:E126"/>
    <mergeCell ref="B128:E128"/>
    <mergeCell ref="B81:D81"/>
    <mergeCell ref="B1:E1"/>
    <mergeCell ref="B113:C113"/>
    <mergeCell ref="B116:E116"/>
    <mergeCell ref="B125:C125"/>
    <mergeCell ref="B99:E100"/>
    <mergeCell ref="B104:C104"/>
    <mergeCell ref="B106:E106"/>
    <mergeCell ref="B45:E45"/>
    <mergeCell ref="B53:C53"/>
    <mergeCell ref="B54:E54"/>
    <mergeCell ref="B55:E55"/>
    <mergeCell ref="B57:E57"/>
    <mergeCell ref="B94:D94"/>
    <mergeCell ref="B107:D107"/>
    <mergeCell ref="B4:E4"/>
    <mergeCell ref="B13:C13"/>
    <mergeCell ref="B15:E15"/>
    <mergeCell ref="B16:E16"/>
    <mergeCell ref="B18:E18"/>
    <mergeCell ref="B29:E29"/>
    <mergeCell ref="B20:E20"/>
    <mergeCell ref="B25:C25"/>
    <mergeCell ref="B27:E27"/>
    <mergeCell ref="B28:E28"/>
    <mergeCell ref="B67:D67"/>
    <mergeCell ref="B65:E65"/>
    <mergeCell ref="B66:E66"/>
    <mergeCell ref="B31:E31"/>
    <mergeCell ref="E34:E42"/>
    <mergeCell ref="B63:C63"/>
    <mergeCell ref="B64:E64"/>
    <mergeCell ref="B42:C42"/>
    <mergeCell ref="B43:E43"/>
    <mergeCell ref="B32:D32"/>
    <mergeCell ref="B58:D58"/>
  </mergeCells>
  <pageMargins left="0.511811024" right="0.511811024" top="0.78740157499999996" bottom="0.78740157499999996" header="0.31496062000000002" footer="0.31496062000000002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E983-CA7C-4EAB-AA70-00FDD6334A6D}">
  <sheetPr>
    <pageSetUpPr fitToPage="1"/>
  </sheetPr>
  <dimension ref="A1:G35"/>
  <sheetViews>
    <sheetView view="pageBreakPreview" topLeftCell="A13" zoomScale="60" zoomScaleNormal="100" workbookViewId="0">
      <selection activeCell="B21" sqref="B21"/>
    </sheetView>
  </sheetViews>
  <sheetFormatPr defaultRowHeight="15" x14ac:dyDescent="0.25"/>
  <cols>
    <col min="1" max="1" width="25.5703125" bestFit="1" customWidth="1"/>
    <col min="2" max="2" width="16.7109375" bestFit="1" customWidth="1"/>
    <col min="3" max="3" width="18.5703125" bestFit="1" customWidth="1"/>
    <col min="4" max="4" width="18.7109375" bestFit="1" customWidth="1"/>
    <col min="5" max="5" width="15.7109375" bestFit="1" customWidth="1"/>
    <col min="6" max="6" width="18.85546875" bestFit="1" customWidth="1"/>
  </cols>
  <sheetData>
    <row r="1" spans="1:7" ht="15.75" x14ac:dyDescent="0.25">
      <c r="A1" s="145" t="s">
        <v>130</v>
      </c>
      <c r="B1" s="146"/>
      <c r="C1" s="146"/>
      <c r="D1" s="146"/>
      <c r="E1" s="146"/>
      <c r="F1" s="146"/>
      <c r="G1" s="146"/>
    </row>
    <row r="2" spans="1:7" ht="15.75" x14ac:dyDescent="0.25">
      <c r="A2" s="40"/>
      <c r="B2" s="40"/>
      <c r="C2" s="40"/>
      <c r="D2" s="40"/>
      <c r="E2" s="40"/>
      <c r="F2" s="40"/>
      <c r="G2" s="40"/>
    </row>
    <row r="3" spans="1:7" ht="15.75" x14ac:dyDescent="0.25">
      <c r="A3" s="147" t="s">
        <v>131</v>
      </c>
      <c r="B3" s="148"/>
      <c r="C3" s="148"/>
      <c r="D3" s="148"/>
      <c r="E3" s="148"/>
      <c r="F3" s="148"/>
      <c r="G3" s="148"/>
    </row>
    <row r="4" spans="1:7" ht="16.5" thickBot="1" x14ac:dyDescent="0.3">
      <c r="A4" s="4"/>
      <c r="B4" s="4"/>
      <c r="C4" s="4"/>
      <c r="D4" s="4"/>
      <c r="E4" s="4"/>
      <c r="F4" s="4"/>
      <c r="G4" s="4"/>
    </row>
    <row r="5" spans="1:7" ht="16.5" thickBot="1" x14ac:dyDescent="0.3">
      <c r="A5" s="142" t="s">
        <v>132</v>
      </c>
      <c r="B5" s="143"/>
      <c r="C5" s="143"/>
      <c r="D5" s="143"/>
      <c r="E5" s="144"/>
      <c r="F5" s="4"/>
      <c r="G5" s="4"/>
    </row>
    <row r="6" spans="1:7" ht="32.25" thickBot="1" x14ac:dyDescent="0.3">
      <c r="A6" s="48" t="s">
        <v>133</v>
      </c>
      <c r="B6" s="49" t="s">
        <v>134</v>
      </c>
      <c r="C6" s="49" t="s">
        <v>135</v>
      </c>
      <c r="D6" s="50" t="s">
        <v>136</v>
      </c>
      <c r="E6" s="51" t="s">
        <v>137</v>
      </c>
      <c r="F6" s="4"/>
      <c r="G6" s="4"/>
    </row>
    <row r="7" spans="1:7" ht="16.5" thickBot="1" x14ac:dyDescent="0.3">
      <c r="A7" s="52" t="s">
        <v>172</v>
      </c>
      <c r="B7" s="41"/>
      <c r="C7" s="42">
        <v>2</v>
      </c>
      <c r="D7" s="42">
        <v>22</v>
      </c>
      <c r="E7" s="43">
        <f>B7*C7*D7</f>
        <v>0</v>
      </c>
      <c r="F7" s="44"/>
      <c r="G7" s="4"/>
    </row>
    <row r="8" spans="1:7" ht="16.5" thickBot="1" x14ac:dyDescent="0.3">
      <c r="A8" s="4"/>
      <c r="B8" s="4"/>
      <c r="C8" s="4"/>
      <c r="D8" s="4"/>
      <c r="E8" s="4"/>
      <c r="F8" s="4"/>
      <c r="G8" s="4"/>
    </row>
    <row r="9" spans="1:7" ht="16.5" thickBot="1" x14ac:dyDescent="0.3">
      <c r="A9" s="142" t="s">
        <v>138</v>
      </c>
      <c r="B9" s="143"/>
      <c r="C9" s="143"/>
      <c r="D9" s="143"/>
      <c r="E9" s="144"/>
      <c r="F9" s="4"/>
      <c r="G9" s="4"/>
    </row>
    <row r="10" spans="1:7" ht="16.5" thickBot="1" x14ac:dyDescent="0.3">
      <c r="A10" s="48" t="s">
        <v>133</v>
      </c>
      <c r="B10" s="49" t="s">
        <v>139</v>
      </c>
      <c r="C10" s="49" t="s">
        <v>140</v>
      </c>
      <c r="D10" s="49" t="s">
        <v>43</v>
      </c>
      <c r="E10" s="51" t="s">
        <v>141</v>
      </c>
      <c r="F10" s="4"/>
      <c r="G10" s="4"/>
    </row>
    <row r="11" spans="1:7" ht="16.5" thickBot="1" x14ac:dyDescent="0.3">
      <c r="A11" s="52" t="s">
        <v>14</v>
      </c>
      <c r="B11" s="41">
        <f>'Encarregado(a) Geral'!E7</f>
        <v>0</v>
      </c>
      <c r="C11" s="45">
        <v>1</v>
      </c>
      <c r="D11" s="45">
        <v>0.06</v>
      </c>
      <c r="E11" s="43">
        <f>B11*C11*D11</f>
        <v>0</v>
      </c>
      <c r="F11" s="44"/>
      <c r="G11" s="4"/>
    </row>
    <row r="12" spans="1:7" ht="16.5" thickBot="1" x14ac:dyDescent="0.3">
      <c r="A12" s="4"/>
      <c r="B12" s="4"/>
      <c r="C12" s="4"/>
      <c r="D12" s="4"/>
      <c r="E12" s="4"/>
      <c r="F12" s="4"/>
      <c r="G12" s="4"/>
    </row>
    <row r="13" spans="1:7" ht="16.5" thickBot="1" x14ac:dyDescent="0.3">
      <c r="A13" s="149" t="s">
        <v>142</v>
      </c>
      <c r="B13" s="150"/>
      <c r="C13" s="150"/>
      <c r="D13" s="151"/>
      <c r="E13" s="4"/>
      <c r="F13" s="4"/>
      <c r="G13" s="4"/>
    </row>
    <row r="14" spans="1:7" ht="16.5" thickBot="1" x14ac:dyDescent="0.3">
      <c r="A14" s="48" t="s">
        <v>133</v>
      </c>
      <c r="B14" s="49" t="s">
        <v>137</v>
      </c>
      <c r="C14" s="49" t="s">
        <v>143</v>
      </c>
      <c r="D14" s="51" t="s">
        <v>144</v>
      </c>
      <c r="E14" s="4"/>
      <c r="F14" s="4"/>
      <c r="G14" s="4"/>
    </row>
    <row r="15" spans="1:7" ht="16.5" thickBot="1" x14ac:dyDescent="0.3">
      <c r="A15" s="52" t="s">
        <v>14</v>
      </c>
      <c r="B15" s="41">
        <f>E7</f>
        <v>0</v>
      </c>
      <c r="C15" s="41">
        <f>E11</f>
        <v>0</v>
      </c>
      <c r="D15" s="43">
        <f>B15-C15</f>
        <v>0</v>
      </c>
      <c r="E15" s="4"/>
      <c r="F15" s="4"/>
      <c r="G15" s="4"/>
    </row>
    <row r="16" spans="1:7" ht="15.75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147" t="s">
        <v>165</v>
      </c>
      <c r="B17" s="148"/>
      <c r="C17" s="148"/>
      <c r="D17" s="148"/>
      <c r="E17" s="148"/>
      <c r="F17" s="148"/>
      <c r="G17" s="148"/>
    </row>
    <row r="18" spans="1:7" ht="16.5" thickBot="1" x14ac:dyDescent="0.3">
      <c r="A18" s="4"/>
      <c r="B18" s="4"/>
      <c r="C18" s="4"/>
      <c r="D18" s="4"/>
      <c r="E18" s="4"/>
      <c r="F18" s="4"/>
      <c r="G18" s="4"/>
    </row>
    <row r="19" spans="1:7" ht="16.5" thickBot="1" x14ac:dyDescent="0.3">
      <c r="A19" s="149" t="s">
        <v>146</v>
      </c>
      <c r="B19" s="150"/>
      <c r="C19" s="150"/>
      <c r="D19" s="151"/>
      <c r="E19" s="4"/>
      <c r="F19" s="4"/>
      <c r="G19" s="4"/>
    </row>
    <row r="20" spans="1:7" ht="48" thickBot="1" x14ac:dyDescent="0.3">
      <c r="A20" s="53" t="s">
        <v>133</v>
      </c>
      <c r="B20" s="54" t="s">
        <v>147</v>
      </c>
      <c r="C20" s="55" t="s">
        <v>136</v>
      </c>
      <c r="D20" s="56" t="s">
        <v>148</v>
      </c>
      <c r="E20" s="4"/>
      <c r="F20" s="4"/>
      <c r="G20" s="4"/>
    </row>
    <row r="21" spans="1:7" ht="16.5" thickBot="1" x14ac:dyDescent="0.3">
      <c r="A21" s="52" t="s">
        <v>14</v>
      </c>
      <c r="B21" s="41"/>
      <c r="C21" s="42">
        <f>D7</f>
        <v>22</v>
      </c>
      <c r="D21" s="43">
        <f>B21*C21</f>
        <v>0</v>
      </c>
      <c r="E21" s="4"/>
      <c r="F21" s="4"/>
      <c r="G21" s="4"/>
    </row>
    <row r="22" spans="1:7" ht="16.5" thickBot="1" x14ac:dyDescent="0.3">
      <c r="A22" s="4"/>
      <c r="B22" s="4"/>
      <c r="C22" s="4"/>
      <c r="D22" s="4"/>
      <c r="E22" s="4"/>
      <c r="F22" s="4"/>
      <c r="G22" s="4"/>
    </row>
    <row r="23" spans="1:7" ht="16.5" thickBot="1" x14ac:dyDescent="0.3">
      <c r="A23" s="142" t="s">
        <v>149</v>
      </c>
      <c r="B23" s="143"/>
      <c r="C23" s="143"/>
      <c r="D23" s="144"/>
      <c r="E23" s="4"/>
      <c r="F23" s="4"/>
      <c r="G23" s="4"/>
    </row>
    <row r="24" spans="1:7" ht="16.5" thickBot="1" x14ac:dyDescent="0.3">
      <c r="A24" s="48" t="s">
        <v>133</v>
      </c>
      <c r="B24" s="49" t="s">
        <v>139</v>
      </c>
      <c r="C24" s="49" t="s">
        <v>150</v>
      </c>
      <c r="D24" s="51" t="s">
        <v>141</v>
      </c>
      <c r="E24" s="4"/>
      <c r="F24" s="4"/>
      <c r="G24" s="4"/>
    </row>
    <row r="25" spans="1:7" ht="16.5" thickBot="1" x14ac:dyDescent="0.3">
      <c r="A25" s="52" t="s">
        <v>14</v>
      </c>
      <c r="B25" s="41">
        <f>D21</f>
        <v>0</v>
      </c>
      <c r="C25" s="46">
        <v>0</v>
      </c>
      <c r="D25" s="43">
        <f>C25*C21</f>
        <v>0</v>
      </c>
      <c r="E25" s="4"/>
      <c r="F25" s="4"/>
      <c r="G25" s="4"/>
    </row>
    <row r="26" spans="1:7" ht="16.5" thickBot="1" x14ac:dyDescent="0.3">
      <c r="A26" s="4"/>
      <c r="B26" s="4"/>
      <c r="C26" s="4"/>
      <c r="D26" s="4"/>
      <c r="E26" s="4"/>
      <c r="F26" s="4"/>
      <c r="G26" s="4"/>
    </row>
    <row r="27" spans="1:7" ht="16.5" thickBot="1" x14ac:dyDescent="0.3">
      <c r="A27" s="142" t="s">
        <v>151</v>
      </c>
      <c r="B27" s="143"/>
      <c r="C27" s="143"/>
      <c r="D27" s="144"/>
      <c r="E27" s="4"/>
      <c r="F27" s="4"/>
      <c r="G27" s="4"/>
    </row>
    <row r="28" spans="1:7" ht="16.5" thickBot="1" x14ac:dyDescent="0.3">
      <c r="A28" s="48" t="s">
        <v>133</v>
      </c>
      <c r="B28" s="49" t="s">
        <v>137</v>
      </c>
      <c r="C28" s="49" t="s">
        <v>141</v>
      </c>
      <c r="D28" s="51" t="s">
        <v>144</v>
      </c>
      <c r="E28" s="4"/>
      <c r="F28" s="4"/>
      <c r="G28" s="4"/>
    </row>
    <row r="29" spans="1:7" ht="16.5" thickBot="1" x14ac:dyDescent="0.3">
      <c r="A29" s="52" t="s">
        <v>14</v>
      </c>
      <c r="B29" s="41">
        <f>D21</f>
        <v>0</v>
      </c>
      <c r="C29" s="41">
        <f>D25</f>
        <v>0</v>
      </c>
      <c r="D29" s="43">
        <f>B29-C29</f>
        <v>0</v>
      </c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6.5" thickBot="1" x14ac:dyDescent="0.3">
      <c r="A32" s="4"/>
      <c r="B32" s="4"/>
      <c r="C32" s="4"/>
      <c r="D32" s="4"/>
      <c r="E32" s="4"/>
      <c r="F32" s="4"/>
      <c r="G32" s="4"/>
    </row>
    <row r="33" spans="1:7" ht="16.5" thickBot="1" x14ac:dyDescent="0.3">
      <c r="A33" s="142" t="s">
        <v>166</v>
      </c>
      <c r="B33" s="143"/>
      <c r="C33" s="143"/>
      <c r="D33" s="143"/>
      <c r="E33" s="143"/>
      <c r="F33" s="143"/>
      <c r="G33" s="144"/>
    </row>
    <row r="34" spans="1:7" ht="16.5" thickBot="1" x14ac:dyDescent="0.3">
      <c r="A34" s="48" t="s">
        <v>133</v>
      </c>
      <c r="B34" s="49" t="s">
        <v>153</v>
      </c>
      <c r="C34" s="49" t="s">
        <v>154</v>
      </c>
      <c r="D34" s="49" t="s">
        <v>155</v>
      </c>
      <c r="E34" s="49" t="s">
        <v>156</v>
      </c>
      <c r="F34" s="58" t="s">
        <v>157</v>
      </c>
      <c r="G34" s="51" t="s">
        <v>34</v>
      </c>
    </row>
    <row r="35" spans="1:7" ht="16.5" thickBot="1" x14ac:dyDescent="0.3">
      <c r="A35" s="52" t="s">
        <v>14</v>
      </c>
      <c r="B35" s="41">
        <f>D15</f>
        <v>0</v>
      </c>
      <c r="C35" s="41">
        <f>D21</f>
        <v>0</v>
      </c>
      <c r="D35" s="41" t="s">
        <v>158</v>
      </c>
      <c r="E35" s="41" t="s">
        <v>158</v>
      </c>
      <c r="F35" s="47" t="s">
        <v>158</v>
      </c>
      <c r="G35" s="43">
        <f>SUM(B35:F35)</f>
        <v>0</v>
      </c>
    </row>
  </sheetData>
  <mergeCells count="10">
    <mergeCell ref="A33:G33"/>
    <mergeCell ref="A1:G1"/>
    <mergeCell ref="A3:G3"/>
    <mergeCell ref="A5:E5"/>
    <mergeCell ref="A9:E9"/>
    <mergeCell ref="A13:D13"/>
    <mergeCell ref="A17:G17"/>
    <mergeCell ref="A19:D19"/>
    <mergeCell ref="A23:D23"/>
    <mergeCell ref="A27:D27"/>
  </mergeCells>
  <pageMargins left="0.511811024" right="0.511811024" top="0.78740157499999996" bottom="0.78740157499999996" header="0.31496062000000002" footer="0.31496062000000002"/>
  <pageSetup paperSize="9" scale="8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  <SharedWithUsers xmlns="4f5b8ada-282a-4384-870b-e0f04a2cdfa1">
      <UserInfo>
        <DisplayName>Valeria Moraes de Souza</DisplayName>
        <AccountId>69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2" ma:contentTypeDescription="Crie um novo documento." ma:contentTypeScope="" ma:versionID="97417dc0b21c8261adb1614cc07cff79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9ea87cb2a0da4bdb729d7328c18fd0dd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c9efa14-d2f3-4ab8-bb32-9b0521884b23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D384F-2187-4BFE-B29D-C04DABC38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2398F-488E-4023-AFA8-1453D2D3F05E}">
  <ds:schemaRefs>
    <ds:schemaRef ds:uri="http://schemas.microsoft.com/office/2006/metadata/properties"/>
    <ds:schemaRef ds:uri="http://schemas.microsoft.com/office/infopath/2007/PartnerControls"/>
    <ds:schemaRef ds:uri="4f5b8ada-282a-4384-870b-e0f04a2cdfa1"/>
    <ds:schemaRef ds:uri="f0732951-7774-480d-8c6c-95f56a11f39e"/>
  </ds:schemaRefs>
</ds:datastoreItem>
</file>

<file path=customXml/itemProps3.xml><?xml version="1.0" encoding="utf-8"?>
<ds:datastoreItem xmlns:ds="http://schemas.openxmlformats.org/officeDocument/2006/customXml" ds:itemID="{B7885894-81D7-4CFF-9B2B-C5CB89CC7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32951-7774-480d-8c6c-95f56a11f39e"/>
    <ds:schemaRef ds:uri="4f5b8ada-282a-4384-870b-e0f04a2cd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QUADRO RESUMO</vt:lpstr>
      <vt:lpstr>Técnico(a) em Secretariado</vt:lpstr>
      <vt:lpstr>Técnico(a) - Memória de Cálculo</vt:lpstr>
      <vt:lpstr>Secretário(a) Exec.</vt:lpstr>
      <vt:lpstr>SE - Memória de Cálculo</vt:lpstr>
      <vt:lpstr>SE Bilíngue</vt:lpstr>
      <vt:lpstr>SE Bilíngue Memória de Cálculo</vt:lpstr>
      <vt:lpstr>Encarregado(a) Geral</vt:lpstr>
      <vt:lpstr>Encarregado- Memória de Cálculo</vt:lpstr>
      <vt:lpstr>Técnico em Arquivo</vt:lpstr>
      <vt:lpstr>Téc. Arq. - Memória de Cálculo</vt:lpstr>
      <vt:lpstr>Técnico. Arquivo- Uniformes EPI</vt:lpstr>
      <vt:lpstr>Relógio de ponto</vt:lpstr>
      <vt:lpstr>'QUADRO RESUMO'!Area_de_impressao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Silva Teixeira</dc:creator>
  <cp:keywords/>
  <dc:description/>
  <cp:lastModifiedBy>Alessandra Ivie Espíndola Braga</cp:lastModifiedBy>
  <cp:revision/>
  <dcterms:created xsi:type="dcterms:W3CDTF">2019-10-17T13:24:34Z</dcterms:created>
  <dcterms:modified xsi:type="dcterms:W3CDTF">2024-07-12T19:25:21Z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  <property fmtid="{D5CDD505-2E9C-101B-9397-08002B2CF9AE}" pid="3" name="MediaServiceImageTags">
    <vt:lpwstr/>
  </property>
</Properties>
</file>