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drawings/drawing2.xml" ContentType="application/vnd.openxmlformats-officedocument.drawing+xml"/>
  <Override PartName="/xl/queryTables/queryTable3.xml" ContentType="application/vnd.openxmlformats-officedocument.spreadsheetml.queryTable+xml"/>
  <Override PartName="/xl/drawings/drawing3.xml" ContentType="application/vnd.openxmlformats-officedocument.drawing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drawings/drawing4.xml" ContentType="application/vnd.openxmlformats-officedocument.drawing+xml"/>
  <Override PartName="/xl/queryTables/queryTable6.xml" ContentType="application/vnd.openxmlformats-officedocument.spreadsheetml.queryTable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7A2D7E96-6E34-419A-AE5F-296B3A7E7977}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cdfs01\Corp2020\Arquivos\CORIS\Calculo do CMR\Planilhas\"/>
    </mc:Choice>
  </mc:AlternateContent>
  <bookViews>
    <workbookView xWindow="0" yWindow="0" windowWidth="24000" windowHeight="10320" tabRatio="827"/>
  </bookViews>
  <sheets>
    <sheet name="Ativos" sheetId="1" r:id="rId1"/>
    <sheet name="Passivos" sheetId="6" r:id="rId2"/>
    <sheet name="Demais" sheetId="2" r:id="rId3"/>
    <sheet name="Excedentes" sheetId="11" r:id="rId4"/>
    <sheet name="Calculo CRmerc" sheetId="9" r:id="rId5"/>
    <sheet name="Racional de Calculo" sheetId="7" state="hidden" r:id="rId6"/>
    <sheet name="Tabelas" sheetId="3" state="hidden" r:id="rId7"/>
    <sheet name="Versões" sheetId="8" r:id="rId8"/>
  </sheets>
  <definedNames>
    <definedName name="_xlnm._FilterDatabase" localSheetId="0" hidden="1">Ativos!$A$4:$AG$5</definedName>
    <definedName name="_xlnm._FilterDatabase" localSheetId="2" hidden="1">Demais!$A$4:$R$4</definedName>
    <definedName name="_xlnm._FilterDatabase" localSheetId="3" hidden="1">Excedentes!$A$4:$K$4</definedName>
    <definedName name="_xlnm._FilterDatabase" localSheetId="1" hidden="1">Passivos!$A$4:$AK$5</definedName>
    <definedName name="calc_total_ativos">Tabelas!$L$4:$L$9</definedName>
    <definedName name="codgrupo_excedentes">Excedentes!$E:$E</definedName>
    <definedName name="EST419_" localSheetId="0">Ativos!$A$5:$U$5</definedName>
    <definedName name="EST419_1" localSheetId="0">Ativos!$A$5:$U$5</definedName>
    <definedName name="EST420_" localSheetId="1">Passivos!$A$5:$L$5</definedName>
    <definedName name="EST421_" localSheetId="2">Demais!$A$5:$J$5</definedName>
    <definedName name="EST421_1" localSheetId="2">Demais!$A$5:$J$5</definedName>
    <definedName name="EST422_" localSheetId="3">Excedentes!$A$5:$I$5</definedName>
    <definedName name="excedentes">Excedentes!$E:$I</definedName>
    <definedName name="grupo">'Calculo CRmerc'!$L$2</definedName>
    <definedName name="matriz_fatores">'Racional de Calculo'!$B$16:$CF$98</definedName>
    <definedName name="rel_indices">Tabelas!$A$4:$C$39</definedName>
    <definedName name="rel_juros">Tabelas!$A$4:$C$16</definedName>
    <definedName name="vert_cambial">Tabelas!$I$4:$J$15</definedName>
    <definedName name="vert_indices">Tabelas!$E$4:$F$22</definedName>
    <definedName name="vert_pre">Tabelas!$G$4:$H$16</definedName>
    <definedName name="vet_exposicoes">'Racional de Calculo'!$A$12:$CE$12</definedName>
  </definedNames>
  <calcPr calcId="152511"/>
</workbook>
</file>

<file path=xl/calcChain.xml><?xml version="1.0" encoding="utf-8"?>
<calcChain xmlns="http://schemas.openxmlformats.org/spreadsheetml/2006/main">
  <c r="AF5" i="1" l="1"/>
  <c r="N5" i="6" l="1"/>
  <c r="O5" i="6"/>
  <c r="Q5" i="6" s="1"/>
  <c r="R5" i="6" s="1"/>
  <c r="P5" i="6"/>
  <c r="T5" i="6" l="1"/>
  <c r="S5" i="6"/>
  <c r="CC280" i="7"/>
  <c r="BY280" i="7"/>
  <c r="BU280" i="7"/>
  <c r="BQ280" i="7"/>
  <c r="BM280" i="7"/>
  <c r="BI280" i="7"/>
  <c r="BE280" i="7"/>
  <c r="BA280" i="7"/>
  <c r="AW280" i="7"/>
  <c r="AS280" i="7"/>
  <c r="AO280" i="7"/>
  <c r="AK280" i="7"/>
  <c r="AG280" i="7"/>
  <c r="AC280" i="7"/>
  <c r="Y280" i="7"/>
  <c r="U280" i="7"/>
  <c r="Q280" i="7"/>
  <c r="M280" i="7"/>
  <c r="I280" i="7"/>
  <c r="E280" i="7"/>
  <c r="CD277" i="7"/>
  <c r="BZ277" i="7"/>
  <c r="BV277" i="7"/>
  <c r="BR277" i="7"/>
  <c r="BN277" i="7"/>
  <c r="BJ277" i="7"/>
  <c r="BF277" i="7"/>
  <c r="BB277" i="7"/>
  <c r="AX277" i="7"/>
  <c r="AT277" i="7"/>
  <c r="AP277" i="7"/>
  <c r="AL277" i="7"/>
  <c r="AH277" i="7"/>
  <c r="AD277" i="7"/>
  <c r="Z277" i="7"/>
  <c r="V277" i="7"/>
  <c r="R277" i="7"/>
  <c r="N277" i="7"/>
  <c r="J277" i="7"/>
  <c r="F277" i="7"/>
  <c r="CC276" i="7"/>
  <c r="BY276" i="7"/>
  <c r="BU276" i="7"/>
  <c r="BQ276" i="7"/>
  <c r="BM276" i="7"/>
  <c r="BI276" i="7"/>
  <c r="BE276" i="7"/>
  <c r="BA276" i="7"/>
  <c r="AW276" i="7"/>
  <c r="AS276" i="7"/>
  <c r="AO276" i="7"/>
  <c r="AK276" i="7"/>
  <c r="AG276" i="7"/>
  <c r="AC276" i="7"/>
  <c r="Y276" i="7"/>
  <c r="U276" i="7"/>
  <c r="Q276" i="7"/>
  <c r="M276" i="7"/>
  <c r="I276" i="7"/>
  <c r="E276" i="7"/>
  <c r="CD273" i="7"/>
  <c r="BZ273" i="7"/>
  <c r="BV273" i="7"/>
  <c r="BR273" i="7"/>
  <c r="BN273" i="7"/>
  <c r="BJ273" i="7"/>
  <c r="BF273" i="7"/>
  <c r="BB273" i="7"/>
  <c r="AX273" i="7"/>
  <c r="AT273" i="7"/>
  <c r="AP273" i="7"/>
  <c r="AL273" i="7"/>
  <c r="AH273" i="7"/>
  <c r="AD273" i="7"/>
  <c r="Z273" i="7"/>
  <c r="V273" i="7"/>
  <c r="R273" i="7"/>
  <c r="N273" i="7"/>
  <c r="J273" i="7"/>
  <c r="F273" i="7"/>
  <c r="CC272" i="7"/>
  <c r="BY272" i="7"/>
  <c r="BU272" i="7"/>
  <c r="BQ272" i="7"/>
  <c r="BM272" i="7"/>
  <c r="BI272" i="7"/>
  <c r="BE272" i="7"/>
  <c r="BA272" i="7"/>
  <c r="AW272" i="7"/>
  <c r="AS272" i="7"/>
  <c r="AO272" i="7"/>
  <c r="AK272" i="7"/>
  <c r="AG272" i="7"/>
  <c r="AC272" i="7"/>
  <c r="Y272" i="7"/>
  <c r="U272" i="7"/>
  <c r="Q272" i="7"/>
  <c r="M272" i="7"/>
  <c r="I272" i="7"/>
  <c r="E272" i="7"/>
  <c r="CD269" i="7"/>
  <c r="BZ269" i="7"/>
  <c r="BV269" i="7"/>
  <c r="BR269" i="7"/>
  <c r="BN269" i="7"/>
  <c r="BJ269" i="7"/>
  <c r="BF269" i="7"/>
  <c r="BB269" i="7"/>
  <c r="AX269" i="7"/>
  <c r="AT269" i="7"/>
  <c r="AP269" i="7"/>
  <c r="AL269" i="7"/>
  <c r="AH269" i="7"/>
  <c r="AD269" i="7"/>
  <c r="Z269" i="7"/>
  <c r="V269" i="7"/>
  <c r="R269" i="7"/>
  <c r="N269" i="7"/>
  <c r="J269" i="7"/>
  <c r="F269" i="7"/>
  <c r="CC268" i="7"/>
  <c r="BY268" i="7"/>
  <c r="BU268" i="7"/>
  <c r="BQ268" i="7"/>
  <c r="BM268" i="7"/>
  <c r="BI268" i="7"/>
  <c r="BE268" i="7"/>
  <c r="BA268" i="7"/>
  <c r="AW268" i="7"/>
  <c r="AS268" i="7"/>
  <c r="AO268" i="7"/>
  <c r="AK268" i="7"/>
  <c r="AG268" i="7"/>
  <c r="AC268" i="7"/>
  <c r="Y268" i="7"/>
  <c r="U268" i="7"/>
  <c r="Q268" i="7"/>
  <c r="M268" i="7"/>
  <c r="I268" i="7"/>
  <c r="E268" i="7"/>
  <c r="CD265" i="7"/>
  <c r="BZ265" i="7"/>
  <c r="BV265" i="7"/>
  <c r="BR265" i="7"/>
  <c r="BN265" i="7"/>
  <c r="BJ265" i="7"/>
  <c r="BF265" i="7"/>
  <c r="BB265" i="7"/>
  <c r="AX265" i="7"/>
  <c r="AT265" i="7"/>
  <c r="AP265" i="7"/>
  <c r="AL265" i="7"/>
  <c r="AH265" i="7"/>
  <c r="AD265" i="7"/>
  <c r="Z265" i="7"/>
  <c r="V265" i="7"/>
  <c r="R265" i="7"/>
  <c r="N265" i="7"/>
  <c r="J265" i="7"/>
  <c r="F265" i="7"/>
  <c r="CC264" i="7"/>
  <c r="BY264" i="7"/>
  <c r="BU264" i="7"/>
  <c r="BQ264" i="7"/>
  <c r="BM264" i="7"/>
  <c r="CE262" i="7"/>
  <c r="CA262" i="7"/>
  <c r="BW262" i="7"/>
  <c r="BS262" i="7"/>
  <c r="BO262" i="7"/>
  <c r="BK262" i="7"/>
  <c r="BG262" i="7"/>
  <c r="BC262" i="7"/>
  <c r="AY262" i="7"/>
  <c r="AU262" i="7"/>
  <c r="AQ262" i="7"/>
  <c r="AM262" i="7"/>
  <c r="AI262" i="7"/>
  <c r="AE262" i="7"/>
  <c r="AA262" i="7"/>
  <c r="W262" i="7"/>
  <c r="S262" i="7"/>
  <c r="O262" i="7"/>
  <c r="K262" i="7"/>
  <c r="G262" i="7"/>
  <c r="C262" i="7"/>
  <c r="CD261" i="7"/>
  <c r="BZ261" i="7"/>
  <c r="BV261" i="7"/>
  <c r="BR261" i="7"/>
  <c r="BN261" i="7"/>
  <c r="CF259" i="7"/>
  <c r="CB259" i="7"/>
  <c r="BX259" i="7"/>
  <c r="BT259" i="7"/>
  <c r="BP259" i="7"/>
  <c r="BL259" i="7"/>
  <c r="BH259" i="7"/>
  <c r="BD259" i="7"/>
  <c r="AZ259" i="7"/>
  <c r="AV259" i="7"/>
  <c r="AR259" i="7"/>
  <c r="AN259" i="7"/>
  <c r="AJ259" i="7"/>
  <c r="AF259" i="7"/>
  <c r="AB259" i="7"/>
  <c r="X259" i="7"/>
  <c r="T259" i="7"/>
  <c r="P259" i="7"/>
  <c r="L259" i="7"/>
  <c r="H259" i="7"/>
  <c r="D259" i="7"/>
  <c r="CE258" i="7"/>
  <c r="CA258" i="7"/>
  <c r="BW258" i="7"/>
  <c r="BS258" i="7"/>
  <c r="BO258" i="7"/>
  <c r="BK258" i="7"/>
  <c r="BG258" i="7"/>
  <c r="BC258" i="7"/>
  <c r="AY258" i="7"/>
  <c r="AU258" i="7"/>
  <c r="AQ258" i="7"/>
  <c r="AM258" i="7"/>
  <c r="AI258" i="7"/>
  <c r="AE258" i="7"/>
  <c r="AA258" i="7"/>
  <c r="W258" i="7"/>
  <c r="S258" i="7"/>
  <c r="O258" i="7"/>
  <c r="K258" i="7"/>
  <c r="G258" i="7"/>
  <c r="C258" i="7"/>
  <c r="CF255" i="7"/>
  <c r="CB255" i="7"/>
  <c r="BX255" i="7"/>
  <c r="BT255" i="7"/>
  <c r="BP255" i="7"/>
  <c r="BL255" i="7"/>
  <c r="BH255" i="7"/>
  <c r="BD255" i="7"/>
  <c r="AZ255" i="7"/>
  <c r="AV255" i="7"/>
  <c r="AR255" i="7"/>
  <c r="AN255" i="7"/>
  <c r="AJ255" i="7"/>
  <c r="AF255" i="7"/>
  <c r="AB255" i="7"/>
  <c r="X255" i="7"/>
  <c r="T255" i="7"/>
  <c r="P255" i="7"/>
  <c r="L255" i="7"/>
  <c r="H255" i="7"/>
  <c r="D255" i="7"/>
  <c r="CE254" i="7"/>
  <c r="CA254" i="7"/>
  <c r="BW254" i="7"/>
  <c r="BS254" i="7"/>
  <c r="BO254" i="7"/>
  <c r="BK254" i="7"/>
  <c r="BG254" i="7"/>
  <c r="BC254" i="7"/>
  <c r="AY254" i="7"/>
  <c r="AU254" i="7"/>
  <c r="AQ254" i="7"/>
  <c r="AM254" i="7"/>
  <c r="AI254" i="7"/>
  <c r="AE254" i="7"/>
  <c r="AA254" i="7"/>
  <c r="W254" i="7"/>
  <c r="S254" i="7"/>
  <c r="O254" i="7"/>
  <c r="K254" i="7"/>
  <c r="G254" i="7"/>
  <c r="C254" i="7"/>
  <c r="CF251" i="7"/>
  <c r="CB251" i="7"/>
  <c r="BX251" i="7"/>
  <c r="BT251" i="7"/>
  <c r="BP251" i="7"/>
  <c r="BL251" i="7"/>
  <c r="BH251" i="7"/>
  <c r="BD251" i="7"/>
  <c r="AZ251" i="7"/>
  <c r="AV251" i="7"/>
  <c r="AR251" i="7"/>
  <c r="AN251" i="7"/>
  <c r="AJ251" i="7"/>
  <c r="AF251" i="7"/>
  <c r="AB251" i="7"/>
  <c r="X251" i="7"/>
  <c r="T251" i="7"/>
  <c r="P251" i="7"/>
  <c r="L251" i="7"/>
  <c r="H251" i="7"/>
  <c r="D251" i="7"/>
  <c r="CE250" i="7"/>
  <c r="CA250" i="7"/>
  <c r="BW250" i="7"/>
  <c r="BS250" i="7"/>
  <c r="BO250" i="7"/>
  <c r="BK250" i="7"/>
  <c r="BG250" i="7"/>
  <c r="BC250" i="7"/>
  <c r="AY250" i="7"/>
  <c r="AU250" i="7"/>
  <c r="AQ250" i="7"/>
  <c r="AM250" i="7"/>
  <c r="AI250" i="7"/>
  <c r="AE250" i="7"/>
  <c r="AA250" i="7"/>
  <c r="W250" i="7"/>
  <c r="S250" i="7"/>
  <c r="O250" i="7"/>
  <c r="K250" i="7"/>
  <c r="G250" i="7"/>
  <c r="C250" i="7"/>
  <c r="CD249" i="7"/>
  <c r="BZ249" i="7"/>
  <c r="BV249" i="7"/>
  <c r="BR249" i="7"/>
  <c r="BN249" i="7"/>
  <c r="BJ249" i="7"/>
  <c r="BF249" i="7"/>
  <c r="BB249" i="7"/>
  <c r="AX249" i="7"/>
  <c r="AT249" i="7"/>
  <c r="AP249" i="7"/>
  <c r="AL249" i="7"/>
  <c r="AH249" i="7"/>
  <c r="AD249" i="7"/>
  <c r="Z249" i="7"/>
  <c r="V249" i="7"/>
  <c r="R249" i="7"/>
  <c r="N249" i="7"/>
  <c r="J249" i="7"/>
  <c r="F249" i="7"/>
  <c r="B249" i="7"/>
  <c r="CF247" i="7"/>
  <c r="CB247" i="7"/>
  <c r="BX247" i="7"/>
  <c r="BT247" i="7"/>
  <c r="BP247" i="7"/>
  <c r="BL247" i="7"/>
  <c r="BH247" i="7"/>
  <c r="BD247" i="7"/>
  <c r="AZ247" i="7"/>
  <c r="AV247" i="7"/>
  <c r="AR247" i="7"/>
  <c r="AN247" i="7"/>
  <c r="AJ247" i="7"/>
  <c r="AF247" i="7"/>
  <c r="AB247" i="7"/>
  <c r="X247" i="7"/>
  <c r="T247" i="7"/>
  <c r="P247" i="7"/>
  <c r="L247" i="7"/>
  <c r="H247" i="7"/>
  <c r="D247" i="7"/>
  <c r="CE246" i="7"/>
  <c r="CA246" i="7"/>
  <c r="BW246" i="7"/>
  <c r="BS246" i="7"/>
  <c r="BO246" i="7"/>
  <c r="BK246" i="7"/>
  <c r="BG246" i="7"/>
  <c r="BC246" i="7"/>
  <c r="AY246" i="7"/>
  <c r="AU246" i="7"/>
  <c r="AQ246" i="7"/>
  <c r="AM246" i="7"/>
  <c r="AI246" i="7"/>
  <c r="AE246" i="7"/>
  <c r="AA246" i="7"/>
  <c r="W246" i="7"/>
  <c r="S246" i="7"/>
  <c r="O246" i="7"/>
  <c r="K246" i="7"/>
  <c r="G246" i="7"/>
  <c r="C246" i="7"/>
  <c r="CD245" i="7"/>
  <c r="BZ245" i="7"/>
  <c r="BV245" i="7"/>
  <c r="BR245" i="7"/>
  <c r="BN245" i="7"/>
  <c r="BJ245" i="7"/>
  <c r="BF245" i="7"/>
  <c r="BB245" i="7"/>
  <c r="AX245" i="7"/>
  <c r="AT245" i="7"/>
  <c r="AP245" i="7"/>
  <c r="AL245" i="7"/>
  <c r="AH245" i="7"/>
  <c r="AD245" i="7"/>
  <c r="Z245" i="7"/>
  <c r="V245" i="7"/>
  <c r="R245" i="7"/>
  <c r="N245" i="7"/>
  <c r="J245" i="7"/>
  <c r="F245" i="7"/>
  <c r="B245" i="7"/>
  <c r="CC244" i="7"/>
  <c r="BY244" i="7"/>
  <c r="BU244" i="7"/>
  <c r="BQ244" i="7"/>
  <c r="BM244" i="7"/>
  <c r="BI244" i="7"/>
  <c r="BE244" i="7"/>
  <c r="BA244" i="7"/>
  <c r="AW244" i="7"/>
  <c r="AS244" i="7"/>
  <c r="AO244" i="7"/>
  <c r="AK244" i="7"/>
  <c r="AG244" i="7"/>
  <c r="AC244" i="7"/>
  <c r="Y244" i="7"/>
  <c r="U244" i="7"/>
  <c r="Q244" i="7"/>
  <c r="M244" i="7"/>
  <c r="I244" i="7"/>
  <c r="E244" i="7"/>
  <c r="CF243" i="7"/>
  <c r="CB243" i="7"/>
  <c r="BX243" i="7"/>
  <c r="BT243" i="7"/>
  <c r="BP243" i="7"/>
  <c r="BL243" i="7"/>
  <c r="BH243" i="7"/>
  <c r="BD243" i="7"/>
  <c r="AZ243" i="7"/>
  <c r="AV243" i="7"/>
  <c r="AR243" i="7"/>
  <c r="AN243" i="7"/>
  <c r="AJ243" i="7"/>
  <c r="AF243" i="7"/>
  <c r="AB243" i="7"/>
  <c r="X243" i="7"/>
  <c r="T243" i="7"/>
  <c r="P243" i="7"/>
  <c r="L243" i="7"/>
  <c r="H243" i="7"/>
  <c r="D243" i="7"/>
  <c r="CE242" i="7"/>
  <c r="CA242" i="7"/>
  <c r="BW242" i="7"/>
  <c r="BS242" i="7"/>
  <c r="BO242" i="7"/>
  <c r="BK242" i="7"/>
  <c r="BG242" i="7"/>
  <c r="BC242" i="7"/>
  <c r="AY242" i="7"/>
  <c r="AU242" i="7"/>
  <c r="AQ242" i="7"/>
  <c r="AM242" i="7"/>
  <c r="AI242" i="7"/>
  <c r="AE242" i="7"/>
  <c r="AA242" i="7"/>
  <c r="W242" i="7"/>
  <c r="S242" i="7"/>
  <c r="O242" i="7"/>
  <c r="K242" i="7"/>
  <c r="G242" i="7"/>
  <c r="C242" i="7"/>
  <c r="CD241" i="7"/>
  <c r="BZ241" i="7"/>
  <c r="BV241" i="7"/>
  <c r="BR241" i="7"/>
  <c r="BN241" i="7"/>
  <c r="BJ241" i="7"/>
  <c r="BF241" i="7"/>
  <c r="BB241" i="7"/>
  <c r="AX241" i="7"/>
  <c r="AT241" i="7"/>
  <c r="AP241" i="7"/>
  <c r="AL241" i="7"/>
  <c r="AH241" i="7"/>
  <c r="AD241" i="7"/>
  <c r="Z241" i="7"/>
  <c r="V241" i="7"/>
  <c r="R241" i="7"/>
  <c r="N241" i="7"/>
  <c r="J241" i="7"/>
  <c r="F241" i="7"/>
  <c r="B241" i="7"/>
  <c r="CF239" i="7"/>
  <c r="CB239" i="7"/>
  <c r="BX239" i="7"/>
  <c r="BT239" i="7"/>
  <c r="BP239" i="7"/>
  <c r="BL239" i="7"/>
  <c r="BH239" i="7"/>
  <c r="BD239" i="7"/>
  <c r="AZ239" i="7"/>
  <c r="AV239" i="7"/>
  <c r="AR239" i="7"/>
  <c r="AN239" i="7"/>
  <c r="AJ239" i="7"/>
  <c r="AF239" i="7"/>
  <c r="AB239" i="7"/>
  <c r="X239" i="7"/>
  <c r="T239" i="7"/>
  <c r="P239" i="7"/>
  <c r="L239" i="7"/>
  <c r="H239" i="7"/>
  <c r="D239" i="7"/>
  <c r="CE238" i="7"/>
  <c r="CA238" i="7"/>
  <c r="BW238" i="7"/>
  <c r="BS238" i="7"/>
  <c r="BO238" i="7"/>
  <c r="BK238" i="7"/>
  <c r="BG238" i="7"/>
  <c r="BC238" i="7"/>
  <c r="AY238" i="7"/>
  <c r="AU238" i="7"/>
  <c r="AQ238" i="7"/>
  <c r="AM238" i="7"/>
  <c r="AI238" i="7"/>
  <c r="AE238" i="7"/>
  <c r="AA238" i="7"/>
  <c r="W238" i="7"/>
  <c r="S238" i="7"/>
  <c r="O238" i="7"/>
  <c r="K238" i="7"/>
  <c r="G238" i="7"/>
  <c r="C238" i="7"/>
  <c r="B237" i="7"/>
  <c r="CC236" i="7"/>
  <c r="BY236" i="7"/>
  <c r="BU236" i="7"/>
  <c r="BQ236" i="7"/>
  <c r="BM236" i="7"/>
  <c r="BI236" i="7"/>
  <c r="BE236" i="7"/>
  <c r="BA236" i="7"/>
  <c r="AW236" i="7"/>
  <c r="AS236" i="7"/>
  <c r="AO236" i="7"/>
  <c r="AK236" i="7"/>
  <c r="AG236" i="7"/>
  <c r="AC236" i="7"/>
  <c r="Y236" i="7"/>
  <c r="U236" i="7"/>
  <c r="Q236" i="7"/>
  <c r="M236" i="7"/>
  <c r="I236" i="7"/>
  <c r="E236" i="7"/>
  <c r="CF235" i="7"/>
  <c r="CB235" i="7"/>
  <c r="BX235" i="7"/>
  <c r="BT235" i="7"/>
  <c r="BP235" i="7"/>
  <c r="BL235" i="7"/>
  <c r="BH235" i="7"/>
  <c r="BD235" i="7"/>
  <c r="AZ235" i="7"/>
  <c r="AV235" i="7"/>
  <c r="AR235" i="7"/>
  <c r="AN235" i="7"/>
  <c r="AJ235" i="7"/>
  <c r="AF235" i="7"/>
  <c r="AB235" i="7"/>
  <c r="X235" i="7"/>
  <c r="T235" i="7"/>
  <c r="P235" i="7"/>
  <c r="L235" i="7"/>
  <c r="H235" i="7"/>
  <c r="D235" i="7"/>
  <c r="CE234" i="7"/>
  <c r="CA234" i="7"/>
  <c r="BW234" i="7"/>
  <c r="BS234" i="7"/>
  <c r="BO234" i="7"/>
  <c r="BK234" i="7"/>
  <c r="BG234" i="7"/>
  <c r="BC234" i="7"/>
  <c r="AY234" i="7"/>
  <c r="AU234" i="7"/>
  <c r="AQ234" i="7"/>
  <c r="AM234" i="7"/>
  <c r="AI234" i="7"/>
  <c r="AE234" i="7"/>
  <c r="AA234" i="7"/>
  <c r="W234" i="7"/>
  <c r="S234" i="7"/>
  <c r="O234" i="7"/>
  <c r="K234" i="7"/>
  <c r="G234" i="7"/>
  <c r="C234" i="7"/>
  <c r="CD233" i="7"/>
  <c r="BZ233" i="7"/>
  <c r="BV233" i="7"/>
  <c r="BR233" i="7"/>
  <c r="BN233" i="7"/>
  <c r="BJ233" i="7"/>
  <c r="BF233" i="7"/>
  <c r="BB233" i="7"/>
  <c r="AX233" i="7"/>
  <c r="AT233" i="7"/>
  <c r="AP233" i="7"/>
  <c r="AL233" i="7"/>
  <c r="AH233" i="7"/>
  <c r="AD233" i="7"/>
  <c r="Z233" i="7"/>
  <c r="V233" i="7"/>
  <c r="R233" i="7"/>
  <c r="N233" i="7"/>
  <c r="J233" i="7"/>
  <c r="F233" i="7"/>
  <c r="B233" i="7"/>
  <c r="CC232" i="7"/>
  <c r="BY232" i="7"/>
  <c r="BU232" i="7"/>
  <c r="BQ232" i="7"/>
  <c r="BM232" i="7"/>
  <c r="BI232" i="7"/>
  <c r="BE232" i="7"/>
  <c r="BA232" i="7"/>
  <c r="AW232" i="7"/>
  <c r="AS232" i="7"/>
  <c r="AO232" i="7"/>
  <c r="AK232" i="7"/>
  <c r="AG232" i="7"/>
  <c r="AC232" i="7"/>
  <c r="Y232" i="7"/>
  <c r="U232" i="7"/>
  <c r="Q232" i="7"/>
  <c r="M232" i="7"/>
  <c r="I232" i="7"/>
  <c r="E232" i="7"/>
  <c r="CF231" i="7"/>
  <c r="CB231" i="7"/>
  <c r="BX231" i="7"/>
  <c r="BT231" i="7"/>
  <c r="BP231" i="7"/>
  <c r="BL231" i="7"/>
  <c r="BH231" i="7"/>
  <c r="BD231" i="7"/>
  <c r="AZ231" i="7"/>
  <c r="AV231" i="7"/>
  <c r="AR231" i="7"/>
  <c r="AN231" i="7"/>
  <c r="AJ231" i="7"/>
  <c r="AF231" i="7"/>
  <c r="AB231" i="7"/>
  <c r="X231" i="7"/>
  <c r="T231" i="7"/>
  <c r="P231" i="7"/>
  <c r="L231" i="7"/>
  <c r="H231" i="7"/>
  <c r="D231" i="7"/>
  <c r="CE230" i="7"/>
  <c r="CA230" i="7"/>
  <c r="BW230" i="7"/>
  <c r="BS230" i="7"/>
  <c r="BO230" i="7"/>
  <c r="BK230" i="7"/>
  <c r="BG230" i="7"/>
  <c r="BC230" i="7"/>
  <c r="AY230" i="7"/>
  <c r="AU230" i="7"/>
  <c r="AQ230" i="7"/>
  <c r="AM230" i="7"/>
  <c r="AI230" i="7"/>
  <c r="AE230" i="7"/>
  <c r="AA230" i="7"/>
  <c r="W230" i="7"/>
  <c r="S230" i="7"/>
  <c r="O230" i="7"/>
  <c r="K230" i="7"/>
  <c r="G230" i="7"/>
  <c r="C230" i="7"/>
  <c r="CD229" i="7"/>
  <c r="BZ229" i="7"/>
  <c r="BV229" i="7"/>
  <c r="BR229" i="7"/>
  <c r="BN229" i="7"/>
  <c r="BJ229" i="7"/>
  <c r="BF229" i="7"/>
  <c r="BB229" i="7"/>
  <c r="AX229" i="7"/>
  <c r="AT229" i="7"/>
  <c r="AP229" i="7"/>
  <c r="AL229" i="7"/>
  <c r="AH229" i="7"/>
  <c r="AD229" i="7"/>
  <c r="Z229" i="7"/>
  <c r="V229" i="7"/>
  <c r="R229" i="7"/>
  <c r="N229" i="7"/>
  <c r="J229" i="7"/>
  <c r="F229" i="7"/>
  <c r="B229" i="7"/>
  <c r="CC228" i="7"/>
  <c r="BY228" i="7"/>
  <c r="BU228" i="7"/>
  <c r="BQ228" i="7"/>
  <c r="BM228" i="7"/>
  <c r="BI228" i="7"/>
  <c r="BE228" i="7"/>
  <c r="BA228" i="7"/>
  <c r="AW228" i="7"/>
  <c r="AS228" i="7"/>
  <c r="AO228" i="7"/>
  <c r="AK228" i="7"/>
  <c r="AG228" i="7"/>
  <c r="AC228" i="7"/>
  <c r="Y228" i="7"/>
  <c r="U228" i="7"/>
  <c r="Q228" i="7"/>
  <c r="M228" i="7"/>
  <c r="I228" i="7"/>
  <c r="E228" i="7"/>
  <c r="CF227" i="7"/>
  <c r="CB227" i="7"/>
  <c r="BX227" i="7"/>
  <c r="BT227" i="7"/>
  <c r="BP227" i="7"/>
  <c r="BL227" i="7"/>
  <c r="BH227" i="7"/>
  <c r="BD227" i="7"/>
  <c r="AZ227" i="7"/>
  <c r="AV227" i="7"/>
  <c r="AR227" i="7"/>
  <c r="AN227" i="7"/>
  <c r="AJ227" i="7"/>
  <c r="AF227" i="7"/>
  <c r="AB227" i="7"/>
  <c r="X227" i="7"/>
  <c r="T227" i="7"/>
  <c r="P227" i="7"/>
  <c r="L227" i="7"/>
  <c r="H227" i="7"/>
  <c r="D227" i="7"/>
  <c r="CE226" i="7"/>
  <c r="CA226" i="7"/>
  <c r="BW226" i="7"/>
  <c r="BS226" i="7"/>
  <c r="BO226" i="7"/>
  <c r="BK226" i="7"/>
  <c r="BG226" i="7"/>
  <c r="BC226" i="7"/>
  <c r="AY226" i="7"/>
  <c r="AU226" i="7"/>
  <c r="AQ226" i="7"/>
  <c r="AM226" i="7"/>
  <c r="AI226" i="7"/>
  <c r="AE226" i="7"/>
  <c r="AA226" i="7"/>
  <c r="W226" i="7"/>
  <c r="S226" i="7"/>
  <c r="O226" i="7"/>
  <c r="K226" i="7"/>
  <c r="G226" i="7"/>
  <c r="C226" i="7"/>
  <c r="CD225" i="7"/>
  <c r="BZ225" i="7"/>
  <c r="BV225" i="7"/>
  <c r="BR225" i="7"/>
  <c r="BN225" i="7"/>
  <c r="BJ225" i="7"/>
  <c r="BF225" i="7"/>
  <c r="BB225" i="7"/>
  <c r="AX225" i="7"/>
  <c r="AT225" i="7"/>
  <c r="AP225" i="7"/>
  <c r="AL225" i="7"/>
  <c r="AH225" i="7"/>
  <c r="AD225" i="7"/>
  <c r="Z225" i="7"/>
  <c r="V225" i="7"/>
  <c r="R225" i="7"/>
  <c r="N225" i="7"/>
  <c r="J225" i="7"/>
  <c r="F225" i="7"/>
  <c r="B225" i="7"/>
  <c r="CC224" i="7"/>
  <c r="BY224" i="7"/>
  <c r="BU224" i="7"/>
  <c r="BQ224" i="7"/>
  <c r="BM224" i="7"/>
  <c r="BI224" i="7"/>
  <c r="BE224" i="7"/>
  <c r="BA224" i="7"/>
  <c r="AW224" i="7"/>
  <c r="AS224" i="7"/>
  <c r="AO224" i="7"/>
  <c r="AK224" i="7"/>
  <c r="AG224" i="7"/>
  <c r="AC224" i="7"/>
  <c r="Y224" i="7"/>
  <c r="U224" i="7"/>
  <c r="Q224" i="7"/>
  <c r="M224" i="7"/>
  <c r="I224" i="7"/>
  <c r="E224" i="7"/>
  <c r="CF223" i="7"/>
  <c r="CB223" i="7"/>
  <c r="BX223" i="7"/>
  <c r="BT223" i="7"/>
  <c r="BP223" i="7"/>
  <c r="BL223" i="7"/>
  <c r="BH223" i="7"/>
  <c r="BD223" i="7"/>
  <c r="AZ223" i="7"/>
  <c r="AV223" i="7"/>
  <c r="AR223" i="7"/>
  <c r="AN223" i="7"/>
  <c r="AJ223" i="7"/>
  <c r="AF223" i="7"/>
  <c r="AB223" i="7"/>
  <c r="X223" i="7"/>
  <c r="T223" i="7"/>
  <c r="P223" i="7"/>
  <c r="L223" i="7"/>
  <c r="H223" i="7"/>
  <c r="D223" i="7"/>
  <c r="CE222" i="7"/>
  <c r="CA222" i="7"/>
  <c r="BW222" i="7"/>
  <c r="BS222" i="7"/>
  <c r="BO222" i="7"/>
  <c r="BK222" i="7"/>
  <c r="BG222" i="7"/>
  <c r="BC222" i="7"/>
  <c r="AY222" i="7"/>
  <c r="AU222" i="7"/>
  <c r="AQ222" i="7"/>
  <c r="AM222" i="7"/>
  <c r="AI222" i="7"/>
  <c r="AE222" i="7"/>
  <c r="AA222" i="7"/>
  <c r="W222" i="7"/>
  <c r="S222" i="7"/>
  <c r="O222" i="7"/>
  <c r="K222" i="7"/>
  <c r="G222" i="7"/>
  <c r="C222" i="7"/>
  <c r="CD221" i="7"/>
  <c r="BZ221" i="7"/>
  <c r="BV221" i="7"/>
  <c r="BR221" i="7"/>
  <c r="BN221" i="7"/>
  <c r="BJ221" i="7"/>
  <c r="BF221" i="7"/>
  <c r="BB221" i="7"/>
  <c r="AX221" i="7"/>
  <c r="AT221" i="7"/>
  <c r="AP221" i="7"/>
  <c r="AL221" i="7"/>
  <c r="AH221" i="7"/>
  <c r="AD221" i="7"/>
  <c r="Z221" i="7"/>
  <c r="V221" i="7"/>
  <c r="R221" i="7"/>
  <c r="N221" i="7"/>
  <c r="J221" i="7"/>
  <c r="F221" i="7"/>
  <c r="B221" i="7"/>
  <c r="CF219" i="7"/>
  <c r="CB219" i="7"/>
  <c r="BX219" i="7"/>
  <c r="BT219" i="7"/>
  <c r="BP219" i="7"/>
  <c r="BL219" i="7"/>
  <c r="BH219" i="7"/>
  <c r="BD219" i="7"/>
  <c r="AZ219" i="7"/>
  <c r="AV219" i="7"/>
  <c r="AR219" i="7"/>
  <c r="AN219" i="7"/>
  <c r="AJ219" i="7"/>
  <c r="AF219" i="7"/>
  <c r="AB219" i="7"/>
  <c r="X219" i="7"/>
  <c r="T219" i="7"/>
  <c r="P219" i="7"/>
  <c r="L219" i="7"/>
  <c r="H219" i="7"/>
  <c r="D219" i="7"/>
  <c r="CE218" i="7"/>
  <c r="CA218" i="7"/>
  <c r="BW218" i="7"/>
  <c r="BS218" i="7"/>
  <c r="BO218" i="7"/>
  <c r="BK218" i="7"/>
  <c r="BG218" i="7"/>
  <c r="BC218" i="7"/>
  <c r="AY218" i="7"/>
  <c r="AU218" i="7"/>
  <c r="AQ218" i="7"/>
  <c r="AM218" i="7"/>
  <c r="AI218" i="7"/>
  <c r="AE218" i="7"/>
  <c r="AA218" i="7"/>
  <c r="W218" i="7"/>
  <c r="S218" i="7"/>
  <c r="O218" i="7"/>
  <c r="K218" i="7"/>
  <c r="G218" i="7"/>
  <c r="C218" i="7"/>
  <c r="CD217" i="7"/>
  <c r="BZ217" i="7"/>
  <c r="BV217" i="7"/>
  <c r="BR217" i="7"/>
  <c r="BN217" i="7"/>
  <c r="BJ217" i="7"/>
  <c r="BF217" i="7"/>
  <c r="BB217" i="7"/>
  <c r="AX217" i="7"/>
  <c r="AT217" i="7"/>
  <c r="AP217" i="7"/>
  <c r="AL217" i="7"/>
  <c r="AH217" i="7"/>
  <c r="AD217" i="7"/>
  <c r="Z217" i="7"/>
  <c r="V217" i="7"/>
  <c r="R217" i="7"/>
  <c r="N217" i="7"/>
  <c r="J217" i="7"/>
  <c r="F217" i="7"/>
  <c r="B217" i="7"/>
  <c r="CC216" i="7"/>
  <c r="BY216" i="7"/>
  <c r="BU216" i="7"/>
  <c r="BQ216" i="7"/>
  <c r="BM216" i="7"/>
  <c r="BI216" i="7"/>
  <c r="BE216" i="7"/>
  <c r="BA216" i="7"/>
  <c r="AW216" i="7"/>
  <c r="AS216" i="7"/>
  <c r="AO216" i="7"/>
  <c r="AK216" i="7"/>
  <c r="AG216" i="7"/>
  <c r="AC216" i="7"/>
  <c r="Y216" i="7"/>
  <c r="U216" i="7"/>
  <c r="Q216" i="7"/>
  <c r="M216" i="7"/>
  <c r="I216" i="7"/>
  <c r="E216" i="7"/>
  <c r="CF215" i="7"/>
  <c r="CB215" i="7"/>
  <c r="BX215" i="7"/>
  <c r="BT215" i="7"/>
  <c r="BP215" i="7"/>
  <c r="BL215" i="7"/>
  <c r="BH215" i="7"/>
  <c r="BD215" i="7"/>
  <c r="AZ215" i="7"/>
  <c r="AV215" i="7"/>
  <c r="AR215" i="7"/>
  <c r="AN215" i="7"/>
  <c r="AJ215" i="7"/>
  <c r="AF215" i="7"/>
  <c r="AB215" i="7"/>
  <c r="X215" i="7"/>
  <c r="T215" i="7"/>
  <c r="P215" i="7"/>
  <c r="L215" i="7"/>
  <c r="H215" i="7"/>
  <c r="D215" i="7"/>
  <c r="CE214" i="7"/>
  <c r="CA214" i="7"/>
  <c r="BW214" i="7"/>
  <c r="BS214" i="7"/>
  <c r="BO214" i="7"/>
  <c r="BK214" i="7"/>
  <c r="BG214" i="7"/>
  <c r="BC214" i="7"/>
  <c r="AY214" i="7"/>
  <c r="AU214" i="7"/>
  <c r="AQ214" i="7"/>
  <c r="AM214" i="7"/>
  <c r="AI214" i="7"/>
  <c r="AE214" i="7"/>
  <c r="AA214" i="7"/>
  <c r="W214" i="7"/>
  <c r="S214" i="7"/>
  <c r="O214" i="7"/>
  <c r="K214" i="7"/>
  <c r="G214" i="7"/>
  <c r="C214" i="7"/>
  <c r="CD213" i="7"/>
  <c r="BZ213" i="7"/>
  <c r="BV213" i="7"/>
  <c r="BR213" i="7"/>
  <c r="BN213" i="7"/>
  <c r="BJ213" i="7"/>
  <c r="BF213" i="7"/>
  <c r="BB213" i="7"/>
  <c r="AX213" i="7"/>
  <c r="AT213" i="7"/>
  <c r="AP213" i="7"/>
  <c r="AL213" i="7"/>
  <c r="AH213" i="7"/>
  <c r="AD213" i="7"/>
  <c r="Z213" i="7"/>
  <c r="V213" i="7"/>
  <c r="R213" i="7"/>
  <c r="N213" i="7"/>
  <c r="J213" i="7"/>
  <c r="F213" i="7"/>
  <c r="B213" i="7"/>
  <c r="CF211" i="7"/>
  <c r="CB211" i="7"/>
  <c r="BX211" i="7"/>
  <c r="BT211" i="7"/>
  <c r="BP211" i="7"/>
  <c r="BL211" i="7"/>
  <c r="BH211" i="7"/>
  <c r="BD211" i="7"/>
  <c r="AZ211" i="7"/>
  <c r="AV211" i="7"/>
  <c r="AR211" i="7"/>
  <c r="AN211" i="7"/>
  <c r="AJ211" i="7"/>
  <c r="AF211" i="7"/>
  <c r="AB211" i="7"/>
  <c r="X211" i="7"/>
  <c r="T211" i="7"/>
  <c r="P211" i="7"/>
  <c r="L211" i="7"/>
  <c r="H211" i="7"/>
  <c r="D211" i="7"/>
  <c r="CE210" i="7"/>
  <c r="CA210" i="7"/>
  <c r="BW210" i="7"/>
  <c r="BS210" i="7"/>
  <c r="BO210" i="7"/>
  <c r="BK210" i="7"/>
  <c r="BG210" i="7"/>
  <c r="BC210" i="7"/>
  <c r="AY210" i="7"/>
  <c r="AU210" i="7"/>
  <c r="AQ210" i="7"/>
  <c r="AM210" i="7"/>
  <c r="AI210" i="7"/>
  <c r="AE210" i="7"/>
  <c r="AA210" i="7"/>
  <c r="W210" i="7"/>
  <c r="S210" i="7"/>
  <c r="O210" i="7"/>
  <c r="K210" i="7"/>
  <c r="G210" i="7"/>
  <c r="C210" i="7"/>
  <c r="CD209" i="7"/>
  <c r="BZ209" i="7"/>
  <c r="BV209" i="7"/>
  <c r="BR209" i="7"/>
  <c r="BN209" i="7"/>
  <c r="BJ209" i="7"/>
  <c r="BF209" i="7"/>
  <c r="BB209" i="7"/>
  <c r="AX209" i="7"/>
  <c r="AT209" i="7"/>
  <c r="AP209" i="7"/>
  <c r="AL209" i="7"/>
  <c r="AH209" i="7"/>
  <c r="AD209" i="7"/>
  <c r="Z209" i="7"/>
  <c r="V209" i="7"/>
  <c r="R209" i="7"/>
  <c r="N209" i="7"/>
  <c r="J209" i="7"/>
  <c r="F209" i="7"/>
  <c r="B209" i="7"/>
  <c r="CC208" i="7"/>
  <c r="BY208" i="7"/>
  <c r="BU208" i="7"/>
  <c r="BQ208" i="7"/>
  <c r="BM208" i="7"/>
  <c r="BI208" i="7"/>
  <c r="BE208" i="7"/>
  <c r="BA208" i="7"/>
  <c r="AW208" i="7"/>
  <c r="AS208" i="7"/>
  <c r="AO208" i="7"/>
  <c r="AK208" i="7"/>
  <c r="AG208" i="7"/>
  <c r="AC208" i="7"/>
  <c r="Y208" i="7"/>
  <c r="U208" i="7"/>
  <c r="Q208" i="7"/>
  <c r="M208" i="7"/>
  <c r="I208" i="7"/>
  <c r="E208" i="7"/>
  <c r="CF207" i="7"/>
  <c r="CB207" i="7"/>
  <c r="BX207" i="7"/>
  <c r="BT207" i="7"/>
  <c r="BP207" i="7"/>
  <c r="BL207" i="7"/>
  <c r="BH207" i="7"/>
  <c r="BD207" i="7"/>
  <c r="AZ207" i="7"/>
  <c r="AV207" i="7"/>
  <c r="AR207" i="7"/>
  <c r="AN207" i="7"/>
  <c r="AJ207" i="7"/>
  <c r="AF207" i="7"/>
  <c r="AB207" i="7"/>
  <c r="X207" i="7"/>
  <c r="T207" i="7"/>
  <c r="P207" i="7"/>
  <c r="L207" i="7"/>
  <c r="H207" i="7"/>
  <c r="D207" i="7"/>
  <c r="CE206" i="7"/>
  <c r="CA206" i="7"/>
  <c r="BW206" i="7"/>
  <c r="BS206" i="7"/>
  <c r="BO206" i="7"/>
  <c r="BK206" i="7"/>
  <c r="BG206" i="7"/>
  <c r="BC206" i="7"/>
  <c r="AY206" i="7"/>
  <c r="AU206" i="7"/>
  <c r="AQ206" i="7"/>
  <c r="AM206" i="7"/>
  <c r="AI206" i="7"/>
  <c r="AE206" i="7"/>
  <c r="AA206" i="7"/>
  <c r="W206" i="7"/>
  <c r="S206" i="7"/>
  <c r="O206" i="7"/>
  <c r="K206" i="7"/>
  <c r="G206" i="7"/>
  <c r="C206" i="7"/>
  <c r="CD205" i="7"/>
  <c r="BZ205" i="7"/>
  <c r="BV205" i="7"/>
  <c r="BR205" i="7"/>
  <c r="BN205" i="7"/>
  <c r="BJ205" i="7"/>
  <c r="BF205" i="7"/>
  <c r="BB205" i="7"/>
  <c r="AX205" i="7"/>
  <c r="AT205" i="7"/>
  <c r="AP205" i="7"/>
  <c r="AL205" i="7"/>
  <c r="AH205" i="7"/>
  <c r="AD205" i="7"/>
  <c r="Z205" i="7"/>
  <c r="V205" i="7"/>
  <c r="R205" i="7"/>
  <c r="N205" i="7"/>
  <c r="J205" i="7"/>
  <c r="F205" i="7"/>
  <c r="B205" i="7"/>
  <c r="CF203" i="7"/>
  <c r="CB203" i="7"/>
  <c r="BX203" i="7"/>
  <c r="BT203" i="7"/>
  <c r="BP203" i="7"/>
  <c r="BL203" i="7"/>
  <c r="BH203" i="7"/>
  <c r="BD203" i="7"/>
  <c r="AZ203" i="7"/>
  <c r="AV203" i="7"/>
  <c r="AR203" i="7"/>
  <c r="AN203" i="7"/>
  <c r="AJ203" i="7"/>
  <c r="AF203" i="7"/>
  <c r="AB203" i="7"/>
  <c r="X203" i="7"/>
  <c r="T203" i="7"/>
  <c r="P203" i="7"/>
  <c r="L203" i="7"/>
  <c r="H203" i="7"/>
  <c r="D203" i="7"/>
  <c r="CE202" i="7"/>
  <c r="CA202" i="7"/>
  <c r="BW202" i="7"/>
  <c r="BS202" i="7"/>
  <c r="BO202" i="7"/>
  <c r="BK202" i="7"/>
  <c r="BG202" i="7"/>
  <c r="BC202" i="7"/>
  <c r="AY202" i="7"/>
  <c r="AU202" i="7"/>
  <c r="AQ202" i="7"/>
  <c r="AM202" i="7"/>
  <c r="AI202" i="7"/>
  <c r="AE202" i="7"/>
  <c r="AA202" i="7"/>
  <c r="W202" i="7"/>
  <c r="S202" i="7"/>
  <c r="O202" i="7"/>
  <c r="K202" i="7"/>
  <c r="G202" i="7"/>
  <c r="C202" i="7"/>
  <c r="CD201" i="7"/>
  <c r="BZ201" i="7"/>
  <c r="BV201" i="7"/>
  <c r="BR201" i="7"/>
  <c r="BN201" i="7"/>
  <c r="BJ201" i="7"/>
  <c r="BF201" i="7"/>
  <c r="BB201" i="7"/>
  <c r="AX201" i="7"/>
  <c r="AT201" i="7"/>
  <c r="AP201" i="7"/>
  <c r="AL201" i="7"/>
  <c r="AH201" i="7"/>
  <c r="AD201" i="7"/>
  <c r="Z201" i="7"/>
  <c r="V201" i="7"/>
  <c r="R201" i="7"/>
  <c r="N201" i="7"/>
  <c r="J201" i="7"/>
  <c r="F201" i="7"/>
  <c r="B201" i="7"/>
  <c r="CD200" i="7"/>
  <c r="CC200" i="7"/>
  <c r="BZ200" i="7"/>
  <c r="CF199" i="7"/>
  <c r="CC199" i="7"/>
  <c r="CB199" i="7"/>
  <c r="BY199" i="7"/>
  <c r="BX199" i="7"/>
  <c r="BU199" i="7"/>
  <c r="BQ199" i="7"/>
  <c r="BP199" i="7"/>
  <c r="BM199" i="7"/>
  <c r="BL199" i="7"/>
  <c r="BI199" i="7"/>
  <c r="BH199" i="7"/>
  <c r="BE199" i="7"/>
  <c r="BA199" i="7"/>
  <c r="AZ199" i="7"/>
  <c r="AW199" i="7"/>
  <c r="AV199" i="7"/>
  <c r="AS199" i="7"/>
  <c r="AR199" i="7"/>
  <c r="AO199" i="7"/>
  <c r="AK199" i="7"/>
  <c r="AJ199" i="7"/>
  <c r="AG199" i="7"/>
  <c r="AF199" i="7"/>
  <c r="AC199" i="7"/>
  <c r="AB199" i="7"/>
  <c r="Y199" i="7"/>
  <c r="U199" i="7"/>
  <c r="T199" i="7"/>
  <c r="Q199" i="7"/>
  <c r="P199" i="7"/>
  <c r="M199" i="7"/>
  <c r="L199" i="7"/>
  <c r="I199" i="7"/>
  <c r="E199" i="7"/>
  <c r="D199" i="7"/>
  <c r="CE198" i="7"/>
  <c r="CA198" i="7"/>
  <c r="BW198" i="7"/>
  <c r="BS198" i="7"/>
  <c r="BO198" i="7"/>
  <c r="BK198" i="7"/>
  <c r="BG198" i="7"/>
  <c r="BC198" i="7"/>
  <c r="AY198" i="7"/>
  <c r="AU198" i="7"/>
  <c r="AQ198" i="7"/>
  <c r="AM198" i="7"/>
  <c r="AI198" i="7"/>
  <c r="AE198" i="7"/>
  <c r="AA198" i="7"/>
  <c r="W198" i="7"/>
  <c r="S198" i="7"/>
  <c r="O198" i="7"/>
  <c r="K198" i="7"/>
  <c r="G198" i="7"/>
  <c r="C198" i="7"/>
  <c r="CF280" i="7"/>
  <c r="CE280" i="7"/>
  <c r="CD280" i="7"/>
  <c r="CB280" i="7"/>
  <c r="CA280" i="7"/>
  <c r="BZ280" i="7"/>
  <c r="BX280" i="7"/>
  <c r="BW280" i="7"/>
  <c r="BV280" i="7"/>
  <c r="BT280" i="7"/>
  <c r="BS280" i="7"/>
  <c r="BR280" i="7"/>
  <c r="BP280" i="7"/>
  <c r="BO280" i="7"/>
  <c r="BN280" i="7"/>
  <c r="BL280" i="7"/>
  <c r="BK280" i="7"/>
  <c r="BJ280" i="7"/>
  <c r="BH280" i="7"/>
  <c r="BG280" i="7"/>
  <c r="BF280" i="7"/>
  <c r="BD280" i="7"/>
  <c r="BC280" i="7"/>
  <c r="BB280" i="7"/>
  <c r="AZ280" i="7"/>
  <c r="AY280" i="7"/>
  <c r="AX280" i="7"/>
  <c r="AV280" i="7"/>
  <c r="AU280" i="7"/>
  <c r="AT280" i="7"/>
  <c r="AR280" i="7"/>
  <c r="AQ280" i="7"/>
  <c r="AP280" i="7"/>
  <c r="AN280" i="7"/>
  <c r="AM280" i="7"/>
  <c r="AL280" i="7"/>
  <c r="AJ280" i="7"/>
  <c r="AI280" i="7"/>
  <c r="AH280" i="7"/>
  <c r="AF280" i="7"/>
  <c r="AE280" i="7"/>
  <c r="AD280" i="7"/>
  <c r="AB280" i="7"/>
  <c r="AA280" i="7"/>
  <c r="Z280" i="7"/>
  <c r="X280" i="7"/>
  <c r="W280" i="7"/>
  <c r="V280" i="7"/>
  <c r="T280" i="7"/>
  <c r="S280" i="7"/>
  <c r="R280" i="7"/>
  <c r="P280" i="7"/>
  <c r="O280" i="7"/>
  <c r="N280" i="7"/>
  <c r="L280" i="7"/>
  <c r="K280" i="7"/>
  <c r="J280" i="7"/>
  <c r="H280" i="7"/>
  <c r="G280" i="7"/>
  <c r="F280" i="7"/>
  <c r="D280" i="7"/>
  <c r="C280" i="7"/>
  <c r="CF279" i="7"/>
  <c r="CE279" i="7"/>
  <c r="CD279" i="7"/>
  <c r="CC279" i="7"/>
  <c r="CB279" i="7"/>
  <c r="CA279" i="7"/>
  <c r="BZ279" i="7"/>
  <c r="BY279" i="7"/>
  <c r="BX279" i="7"/>
  <c r="BW279" i="7"/>
  <c r="BV279" i="7"/>
  <c r="BU279" i="7"/>
  <c r="BT279" i="7"/>
  <c r="BS279" i="7"/>
  <c r="BR279" i="7"/>
  <c r="BQ279" i="7"/>
  <c r="BP279" i="7"/>
  <c r="BO279" i="7"/>
  <c r="BN279" i="7"/>
  <c r="BM279" i="7"/>
  <c r="BL279" i="7"/>
  <c r="BK279" i="7"/>
  <c r="BJ279" i="7"/>
  <c r="BI279" i="7"/>
  <c r="BH279" i="7"/>
  <c r="BG279" i="7"/>
  <c r="BF279" i="7"/>
  <c r="BE279" i="7"/>
  <c r="BD279" i="7"/>
  <c r="BC279" i="7"/>
  <c r="BB279" i="7"/>
  <c r="BA279" i="7"/>
  <c r="AZ279" i="7"/>
  <c r="AY279" i="7"/>
  <c r="AX279" i="7"/>
  <c r="AW279" i="7"/>
  <c r="AV279" i="7"/>
  <c r="AU279" i="7"/>
  <c r="AT279" i="7"/>
  <c r="AS279" i="7"/>
  <c r="AR279" i="7"/>
  <c r="AQ279" i="7"/>
  <c r="AP279" i="7"/>
  <c r="AO279" i="7"/>
  <c r="AN279" i="7"/>
  <c r="AM279" i="7"/>
  <c r="AL279" i="7"/>
  <c r="AK279" i="7"/>
  <c r="AJ279" i="7"/>
  <c r="AI279" i="7"/>
  <c r="AH279" i="7"/>
  <c r="AG279" i="7"/>
  <c r="AF279" i="7"/>
  <c r="AE279" i="7"/>
  <c r="AD279" i="7"/>
  <c r="AC279" i="7"/>
  <c r="AB279" i="7"/>
  <c r="AA279" i="7"/>
  <c r="Z279" i="7"/>
  <c r="Y279" i="7"/>
  <c r="X279" i="7"/>
  <c r="W279" i="7"/>
  <c r="V279" i="7"/>
  <c r="U279" i="7"/>
  <c r="T279" i="7"/>
  <c r="S279" i="7"/>
  <c r="R279" i="7"/>
  <c r="Q279" i="7"/>
  <c r="P279" i="7"/>
  <c r="O279" i="7"/>
  <c r="N279" i="7"/>
  <c r="M279" i="7"/>
  <c r="L279" i="7"/>
  <c r="K279" i="7"/>
  <c r="J279" i="7"/>
  <c r="I279" i="7"/>
  <c r="H279" i="7"/>
  <c r="G279" i="7"/>
  <c r="F279" i="7"/>
  <c r="E279" i="7"/>
  <c r="D279" i="7"/>
  <c r="C279" i="7"/>
  <c r="CF278" i="7"/>
  <c r="CE278" i="7"/>
  <c r="CD278" i="7"/>
  <c r="CC278" i="7"/>
  <c r="CB278" i="7"/>
  <c r="CA278" i="7"/>
  <c r="BZ278" i="7"/>
  <c r="BY278" i="7"/>
  <c r="BX278" i="7"/>
  <c r="BW278" i="7"/>
  <c r="BV278" i="7"/>
  <c r="BU278" i="7"/>
  <c r="BT278" i="7"/>
  <c r="BS278" i="7"/>
  <c r="BR278" i="7"/>
  <c r="BQ278" i="7"/>
  <c r="BP278" i="7"/>
  <c r="BO278" i="7"/>
  <c r="BN278" i="7"/>
  <c r="BM278" i="7"/>
  <c r="BL278" i="7"/>
  <c r="BK278" i="7"/>
  <c r="BJ278" i="7"/>
  <c r="BI278" i="7"/>
  <c r="BH278" i="7"/>
  <c r="BG278" i="7"/>
  <c r="BF278" i="7"/>
  <c r="BE278" i="7"/>
  <c r="BD278" i="7"/>
  <c r="BC278" i="7"/>
  <c r="BB278" i="7"/>
  <c r="BA278" i="7"/>
  <c r="AZ278" i="7"/>
  <c r="AY278" i="7"/>
  <c r="AX278" i="7"/>
  <c r="AW278" i="7"/>
  <c r="AV278" i="7"/>
  <c r="AU278" i="7"/>
  <c r="AT278" i="7"/>
  <c r="AS278" i="7"/>
  <c r="AR278" i="7"/>
  <c r="AQ278" i="7"/>
  <c r="AP278" i="7"/>
  <c r="AO278" i="7"/>
  <c r="AN278" i="7"/>
  <c r="AM278" i="7"/>
  <c r="AL278" i="7"/>
  <c r="AK278" i="7"/>
  <c r="AJ278" i="7"/>
  <c r="AI278" i="7"/>
  <c r="AH278" i="7"/>
  <c r="AG278" i="7"/>
  <c r="AF278" i="7"/>
  <c r="AE278" i="7"/>
  <c r="AD278" i="7"/>
  <c r="AC278" i="7"/>
  <c r="AB278" i="7"/>
  <c r="AA278" i="7"/>
  <c r="Z278" i="7"/>
  <c r="Y278" i="7"/>
  <c r="X278" i="7"/>
  <c r="W278" i="7"/>
  <c r="V278" i="7"/>
  <c r="U278" i="7"/>
  <c r="T278" i="7"/>
  <c r="S278" i="7"/>
  <c r="R278" i="7"/>
  <c r="Q278" i="7"/>
  <c r="P278" i="7"/>
  <c r="O278" i="7"/>
  <c r="N278" i="7"/>
  <c r="M278" i="7"/>
  <c r="L278" i="7"/>
  <c r="K278" i="7"/>
  <c r="J278" i="7"/>
  <c r="I278" i="7"/>
  <c r="H278" i="7"/>
  <c r="G278" i="7"/>
  <c r="F278" i="7"/>
  <c r="E278" i="7"/>
  <c r="D278" i="7"/>
  <c r="C278" i="7"/>
  <c r="CF277" i="7"/>
  <c r="CE277" i="7"/>
  <c r="CC277" i="7"/>
  <c r="CB277" i="7"/>
  <c r="CA277" i="7"/>
  <c r="BY277" i="7"/>
  <c r="BX277" i="7"/>
  <c r="BW277" i="7"/>
  <c r="BU277" i="7"/>
  <c r="BT277" i="7"/>
  <c r="BS277" i="7"/>
  <c r="BQ277" i="7"/>
  <c r="BP277" i="7"/>
  <c r="BO277" i="7"/>
  <c r="BM277" i="7"/>
  <c r="BL277" i="7"/>
  <c r="BK277" i="7"/>
  <c r="BI277" i="7"/>
  <c r="BH277" i="7"/>
  <c r="BG277" i="7"/>
  <c r="BE277" i="7"/>
  <c r="BD277" i="7"/>
  <c r="BC277" i="7"/>
  <c r="BA277" i="7"/>
  <c r="AZ277" i="7"/>
  <c r="AY277" i="7"/>
  <c r="AW277" i="7"/>
  <c r="AV277" i="7"/>
  <c r="AU277" i="7"/>
  <c r="AS277" i="7"/>
  <c r="AR277" i="7"/>
  <c r="AQ277" i="7"/>
  <c r="AO277" i="7"/>
  <c r="AN277" i="7"/>
  <c r="AM277" i="7"/>
  <c r="AK277" i="7"/>
  <c r="AJ277" i="7"/>
  <c r="AI277" i="7"/>
  <c r="AG277" i="7"/>
  <c r="AF277" i="7"/>
  <c r="AE277" i="7"/>
  <c r="AC277" i="7"/>
  <c r="AB277" i="7"/>
  <c r="AA277" i="7"/>
  <c r="Y277" i="7"/>
  <c r="X277" i="7"/>
  <c r="W277" i="7"/>
  <c r="U277" i="7"/>
  <c r="T277" i="7"/>
  <c r="S277" i="7"/>
  <c r="Q277" i="7"/>
  <c r="P277" i="7"/>
  <c r="O277" i="7"/>
  <c r="M277" i="7"/>
  <c r="L277" i="7"/>
  <c r="K277" i="7"/>
  <c r="I277" i="7"/>
  <c r="H277" i="7"/>
  <c r="G277" i="7"/>
  <c r="E277" i="7"/>
  <c r="D277" i="7"/>
  <c r="C277" i="7"/>
  <c r="CF276" i="7"/>
  <c r="CE276" i="7"/>
  <c r="CD276" i="7"/>
  <c r="CB276" i="7"/>
  <c r="CA276" i="7"/>
  <c r="BZ276" i="7"/>
  <c r="BX276" i="7"/>
  <c r="BW276" i="7"/>
  <c r="BV276" i="7"/>
  <c r="BT276" i="7"/>
  <c r="BS276" i="7"/>
  <c r="BR276" i="7"/>
  <c r="BP276" i="7"/>
  <c r="BO276" i="7"/>
  <c r="BN276" i="7"/>
  <c r="BL276" i="7"/>
  <c r="BK276" i="7"/>
  <c r="BJ276" i="7"/>
  <c r="BH276" i="7"/>
  <c r="BG276" i="7"/>
  <c r="BF276" i="7"/>
  <c r="BD276" i="7"/>
  <c r="BC276" i="7"/>
  <c r="BB276" i="7"/>
  <c r="AZ276" i="7"/>
  <c r="AY276" i="7"/>
  <c r="AX276" i="7"/>
  <c r="AV276" i="7"/>
  <c r="AU276" i="7"/>
  <c r="AT276" i="7"/>
  <c r="AR276" i="7"/>
  <c r="AQ276" i="7"/>
  <c r="AP276" i="7"/>
  <c r="AN276" i="7"/>
  <c r="AM276" i="7"/>
  <c r="AL276" i="7"/>
  <c r="AJ276" i="7"/>
  <c r="AI276" i="7"/>
  <c r="AH276" i="7"/>
  <c r="AF276" i="7"/>
  <c r="AE276" i="7"/>
  <c r="AD276" i="7"/>
  <c r="AB276" i="7"/>
  <c r="AA276" i="7"/>
  <c r="Z276" i="7"/>
  <c r="X276" i="7"/>
  <c r="W276" i="7"/>
  <c r="V276" i="7"/>
  <c r="T276" i="7"/>
  <c r="S276" i="7"/>
  <c r="R276" i="7"/>
  <c r="P276" i="7"/>
  <c r="O276" i="7"/>
  <c r="N276" i="7"/>
  <c r="L276" i="7"/>
  <c r="K276" i="7"/>
  <c r="J276" i="7"/>
  <c r="H276" i="7"/>
  <c r="G276" i="7"/>
  <c r="F276" i="7"/>
  <c r="D276" i="7"/>
  <c r="C276" i="7"/>
  <c r="CF275" i="7"/>
  <c r="CE275" i="7"/>
  <c r="CD275" i="7"/>
  <c r="CC275" i="7"/>
  <c r="CB275" i="7"/>
  <c r="CA275" i="7"/>
  <c r="BZ275" i="7"/>
  <c r="BY275" i="7"/>
  <c r="BX275" i="7"/>
  <c r="BW275" i="7"/>
  <c r="BV275" i="7"/>
  <c r="BU275" i="7"/>
  <c r="BT275" i="7"/>
  <c r="BS275" i="7"/>
  <c r="BR275" i="7"/>
  <c r="BQ275" i="7"/>
  <c r="BP275" i="7"/>
  <c r="BO275" i="7"/>
  <c r="BN275" i="7"/>
  <c r="BM275" i="7"/>
  <c r="BL275" i="7"/>
  <c r="BK275" i="7"/>
  <c r="BJ275" i="7"/>
  <c r="BI275" i="7"/>
  <c r="BH275" i="7"/>
  <c r="BG275" i="7"/>
  <c r="BF275" i="7"/>
  <c r="BE275" i="7"/>
  <c r="BD275" i="7"/>
  <c r="BC275" i="7"/>
  <c r="BB275" i="7"/>
  <c r="BA275" i="7"/>
  <c r="AZ275" i="7"/>
  <c r="AY275" i="7"/>
  <c r="AX275" i="7"/>
  <c r="AW275" i="7"/>
  <c r="AV275" i="7"/>
  <c r="AU275" i="7"/>
  <c r="AT275" i="7"/>
  <c r="AS275" i="7"/>
  <c r="AR275" i="7"/>
  <c r="AQ275" i="7"/>
  <c r="AP275" i="7"/>
  <c r="AO275" i="7"/>
  <c r="AN275" i="7"/>
  <c r="AM275" i="7"/>
  <c r="AL275" i="7"/>
  <c r="AK275" i="7"/>
  <c r="AJ275" i="7"/>
  <c r="AI275" i="7"/>
  <c r="AH275" i="7"/>
  <c r="AG275" i="7"/>
  <c r="AF275" i="7"/>
  <c r="AE275" i="7"/>
  <c r="AD275" i="7"/>
  <c r="AC275" i="7"/>
  <c r="AB275" i="7"/>
  <c r="AA275" i="7"/>
  <c r="Z275" i="7"/>
  <c r="Y275" i="7"/>
  <c r="X275" i="7"/>
  <c r="W275" i="7"/>
  <c r="V275" i="7"/>
  <c r="U275" i="7"/>
  <c r="T275" i="7"/>
  <c r="S275" i="7"/>
  <c r="R275" i="7"/>
  <c r="Q275" i="7"/>
  <c r="P275" i="7"/>
  <c r="O275" i="7"/>
  <c r="N275" i="7"/>
  <c r="M275" i="7"/>
  <c r="L275" i="7"/>
  <c r="K275" i="7"/>
  <c r="J275" i="7"/>
  <c r="I275" i="7"/>
  <c r="H275" i="7"/>
  <c r="G275" i="7"/>
  <c r="F275" i="7"/>
  <c r="E275" i="7"/>
  <c r="D275" i="7"/>
  <c r="C275" i="7"/>
  <c r="CF274" i="7"/>
  <c r="CE274" i="7"/>
  <c r="CD274" i="7"/>
  <c r="CC274" i="7"/>
  <c r="CB274" i="7"/>
  <c r="CA274" i="7"/>
  <c r="BZ274" i="7"/>
  <c r="BY274" i="7"/>
  <c r="BX274" i="7"/>
  <c r="BW274" i="7"/>
  <c r="BV274" i="7"/>
  <c r="BU274" i="7"/>
  <c r="BT274" i="7"/>
  <c r="BS274" i="7"/>
  <c r="BR274" i="7"/>
  <c r="BQ274" i="7"/>
  <c r="BP274" i="7"/>
  <c r="BO274" i="7"/>
  <c r="BN274" i="7"/>
  <c r="BM274" i="7"/>
  <c r="BL274" i="7"/>
  <c r="BK274" i="7"/>
  <c r="BJ274" i="7"/>
  <c r="BI274" i="7"/>
  <c r="BH274" i="7"/>
  <c r="BG274" i="7"/>
  <c r="BF274" i="7"/>
  <c r="BE274" i="7"/>
  <c r="BD274" i="7"/>
  <c r="BC274" i="7"/>
  <c r="BB274" i="7"/>
  <c r="BA274" i="7"/>
  <c r="AZ274" i="7"/>
  <c r="AY274" i="7"/>
  <c r="AX274" i="7"/>
  <c r="AW274" i="7"/>
  <c r="AV274" i="7"/>
  <c r="AU274" i="7"/>
  <c r="AT274" i="7"/>
  <c r="AS274" i="7"/>
  <c r="AR274" i="7"/>
  <c r="AQ274" i="7"/>
  <c r="AP274" i="7"/>
  <c r="AO274" i="7"/>
  <c r="AN274" i="7"/>
  <c r="AM274" i="7"/>
  <c r="AL274" i="7"/>
  <c r="AK274" i="7"/>
  <c r="AJ274" i="7"/>
  <c r="AI274" i="7"/>
  <c r="AH274" i="7"/>
  <c r="AG274" i="7"/>
  <c r="AF274" i="7"/>
  <c r="AE274" i="7"/>
  <c r="AD274" i="7"/>
  <c r="AC274" i="7"/>
  <c r="AB274" i="7"/>
  <c r="AA274" i="7"/>
  <c r="Z274" i="7"/>
  <c r="Y274" i="7"/>
  <c r="X274" i="7"/>
  <c r="W274" i="7"/>
  <c r="V274" i="7"/>
  <c r="U274" i="7"/>
  <c r="T274" i="7"/>
  <c r="S274" i="7"/>
  <c r="R274" i="7"/>
  <c r="Q274" i="7"/>
  <c r="P274" i="7"/>
  <c r="O274" i="7"/>
  <c r="N274" i="7"/>
  <c r="M274" i="7"/>
  <c r="L274" i="7"/>
  <c r="K274" i="7"/>
  <c r="J274" i="7"/>
  <c r="I274" i="7"/>
  <c r="H274" i="7"/>
  <c r="G274" i="7"/>
  <c r="F274" i="7"/>
  <c r="E274" i="7"/>
  <c r="D274" i="7"/>
  <c r="C274" i="7"/>
  <c r="CF273" i="7"/>
  <c r="CE273" i="7"/>
  <c r="CC273" i="7"/>
  <c r="CB273" i="7"/>
  <c r="CA273" i="7"/>
  <c r="BY273" i="7"/>
  <c r="BX273" i="7"/>
  <c r="BW273" i="7"/>
  <c r="BU273" i="7"/>
  <c r="BT273" i="7"/>
  <c r="BS273" i="7"/>
  <c r="BQ273" i="7"/>
  <c r="BP273" i="7"/>
  <c r="BO273" i="7"/>
  <c r="BM273" i="7"/>
  <c r="BL273" i="7"/>
  <c r="BK273" i="7"/>
  <c r="BI273" i="7"/>
  <c r="BH273" i="7"/>
  <c r="BG273" i="7"/>
  <c r="BE273" i="7"/>
  <c r="BD273" i="7"/>
  <c r="BC273" i="7"/>
  <c r="BA273" i="7"/>
  <c r="AZ273" i="7"/>
  <c r="AY273" i="7"/>
  <c r="AW273" i="7"/>
  <c r="AV273" i="7"/>
  <c r="AU273" i="7"/>
  <c r="AS273" i="7"/>
  <c r="AR273" i="7"/>
  <c r="AQ273" i="7"/>
  <c r="AO273" i="7"/>
  <c r="AN273" i="7"/>
  <c r="AM273" i="7"/>
  <c r="AK273" i="7"/>
  <c r="AJ273" i="7"/>
  <c r="AI273" i="7"/>
  <c r="AG273" i="7"/>
  <c r="AF273" i="7"/>
  <c r="AE273" i="7"/>
  <c r="AC273" i="7"/>
  <c r="AB273" i="7"/>
  <c r="AA273" i="7"/>
  <c r="Y273" i="7"/>
  <c r="X273" i="7"/>
  <c r="W273" i="7"/>
  <c r="U273" i="7"/>
  <c r="T273" i="7"/>
  <c r="S273" i="7"/>
  <c r="Q273" i="7"/>
  <c r="P273" i="7"/>
  <c r="O273" i="7"/>
  <c r="M273" i="7"/>
  <c r="L273" i="7"/>
  <c r="K273" i="7"/>
  <c r="I273" i="7"/>
  <c r="H273" i="7"/>
  <c r="G273" i="7"/>
  <c r="E273" i="7"/>
  <c r="D273" i="7"/>
  <c r="C273" i="7"/>
  <c r="CF272" i="7"/>
  <c r="CE272" i="7"/>
  <c r="CD272" i="7"/>
  <c r="CB272" i="7"/>
  <c r="CA272" i="7"/>
  <c r="BZ272" i="7"/>
  <c r="BX272" i="7"/>
  <c r="BW272" i="7"/>
  <c r="BV272" i="7"/>
  <c r="BT272" i="7"/>
  <c r="BS272" i="7"/>
  <c r="BR272" i="7"/>
  <c r="BP272" i="7"/>
  <c r="BO272" i="7"/>
  <c r="BN272" i="7"/>
  <c r="BL272" i="7"/>
  <c r="BK272" i="7"/>
  <c r="BJ272" i="7"/>
  <c r="BH272" i="7"/>
  <c r="BG272" i="7"/>
  <c r="BF272" i="7"/>
  <c r="BD272" i="7"/>
  <c r="BC272" i="7"/>
  <c r="BB272" i="7"/>
  <c r="AZ272" i="7"/>
  <c r="AY272" i="7"/>
  <c r="AX272" i="7"/>
  <c r="AV272" i="7"/>
  <c r="AU272" i="7"/>
  <c r="AT272" i="7"/>
  <c r="AR272" i="7"/>
  <c r="AQ272" i="7"/>
  <c r="AP272" i="7"/>
  <c r="AN272" i="7"/>
  <c r="AM272" i="7"/>
  <c r="AL272" i="7"/>
  <c r="AJ272" i="7"/>
  <c r="AI272" i="7"/>
  <c r="AH272" i="7"/>
  <c r="AF272" i="7"/>
  <c r="AE272" i="7"/>
  <c r="AD272" i="7"/>
  <c r="AB272" i="7"/>
  <c r="AA272" i="7"/>
  <c r="Z272" i="7"/>
  <c r="X272" i="7"/>
  <c r="W272" i="7"/>
  <c r="V272" i="7"/>
  <c r="T272" i="7"/>
  <c r="S272" i="7"/>
  <c r="R272" i="7"/>
  <c r="P272" i="7"/>
  <c r="O272" i="7"/>
  <c r="N272" i="7"/>
  <c r="L272" i="7"/>
  <c r="K272" i="7"/>
  <c r="J272" i="7"/>
  <c r="H272" i="7"/>
  <c r="G272" i="7"/>
  <c r="F272" i="7"/>
  <c r="D272" i="7"/>
  <c r="C272" i="7"/>
  <c r="CF271" i="7"/>
  <c r="CE271" i="7"/>
  <c r="CD271" i="7"/>
  <c r="CC271" i="7"/>
  <c r="CB271" i="7"/>
  <c r="CA271" i="7"/>
  <c r="BZ271" i="7"/>
  <c r="BY271" i="7"/>
  <c r="BX271" i="7"/>
  <c r="BW271" i="7"/>
  <c r="BV271" i="7"/>
  <c r="BU271" i="7"/>
  <c r="BT271" i="7"/>
  <c r="BS271" i="7"/>
  <c r="BR271" i="7"/>
  <c r="BQ271" i="7"/>
  <c r="BP271" i="7"/>
  <c r="BO271" i="7"/>
  <c r="BN271" i="7"/>
  <c r="BM271" i="7"/>
  <c r="BL271" i="7"/>
  <c r="BK271" i="7"/>
  <c r="BJ271" i="7"/>
  <c r="BI271" i="7"/>
  <c r="BH271" i="7"/>
  <c r="BG271" i="7"/>
  <c r="BF271" i="7"/>
  <c r="BE271" i="7"/>
  <c r="BD271" i="7"/>
  <c r="BC271" i="7"/>
  <c r="BB271" i="7"/>
  <c r="BA271" i="7"/>
  <c r="AZ271" i="7"/>
  <c r="AY271" i="7"/>
  <c r="AX271" i="7"/>
  <c r="AW271" i="7"/>
  <c r="AV271" i="7"/>
  <c r="AU271" i="7"/>
  <c r="AT271" i="7"/>
  <c r="AS271" i="7"/>
  <c r="AR271" i="7"/>
  <c r="AQ271" i="7"/>
  <c r="AP271" i="7"/>
  <c r="AO271" i="7"/>
  <c r="AN271" i="7"/>
  <c r="AM271" i="7"/>
  <c r="AL271" i="7"/>
  <c r="AK271" i="7"/>
  <c r="AJ271" i="7"/>
  <c r="AI271" i="7"/>
  <c r="AH271" i="7"/>
  <c r="AG271" i="7"/>
  <c r="AF271" i="7"/>
  <c r="AE271" i="7"/>
  <c r="AD271" i="7"/>
  <c r="AC271" i="7"/>
  <c r="AB271" i="7"/>
  <c r="AA271" i="7"/>
  <c r="Z271" i="7"/>
  <c r="Y271" i="7"/>
  <c r="X271" i="7"/>
  <c r="W271" i="7"/>
  <c r="V271" i="7"/>
  <c r="U271" i="7"/>
  <c r="T271" i="7"/>
  <c r="S271" i="7"/>
  <c r="R271" i="7"/>
  <c r="Q271" i="7"/>
  <c r="P271" i="7"/>
  <c r="O271" i="7"/>
  <c r="N271" i="7"/>
  <c r="M271" i="7"/>
  <c r="L271" i="7"/>
  <c r="K271" i="7"/>
  <c r="J271" i="7"/>
  <c r="I271" i="7"/>
  <c r="H271" i="7"/>
  <c r="G271" i="7"/>
  <c r="F271" i="7"/>
  <c r="E271" i="7"/>
  <c r="D271" i="7"/>
  <c r="C271" i="7"/>
  <c r="CF270" i="7"/>
  <c r="CE270" i="7"/>
  <c r="CD270" i="7"/>
  <c r="CC270" i="7"/>
  <c r="CB270" i="7"/>
  <c r="CA270" i="7"/>
  <c r="BZ270" i="7"/>
  <c r="BY270" i="7"/>
  <c r="BX270" i="7"/>
  <c r="BW270" i="7"/>
  <c r="BV270" i="7"/>
  <c r="BU270" i="7"/>
  <c r="BT270" i="7"/>
  <c r="BS270" i="7"/>
  <c r="BR270" i="7"/>
  <c r="BQ270" i="7"/>
  <c r="BP270" i="7"/>
  <c r="BO270" i="7"/>
  <c r="BN270" i="7"/>
  <c r="BM270" i="7"/>
  <c r="BL270" i="7"/>
  <c r="BK270" i="7"/>
  <c r="BJ270" i="7"/>
  <c r="BI270" i="7"/>
  <c r="BH270" i="7"/>
  <c r="BG270" i="7"/>
  <c r="BF270" i="7"/>
  <c r="BE270" i="7"/>
  <c r="BD270" i="7"/>
  <c r="BC270" i="7"/>
  <c r="BB270" i="7"/>
  <c r="BA270" i="7"/>
  <c r="AZ270" i="7"/>
  <c r="AY270" i="7"/>
  <c r="AX270" i="7"/>
  <c r="AW270" i="7"/>
  <c r="AV270" i="7"/>
  <c r="AU270" i="7"/>
  <c r="AT270" i="7"/>
  <c r="AS270" i="7"/>
  <c r="AR270" i="7"/>
  <c r="AQ270" i="7"/>
  <c r="AP270" i="7"/>
  <c r="AO270" i="7"/>
  <c r="AN270" i="7"/>
  <c r="AM270" i="7"/>
  <c r="AL270" i="7"/>
  <c r="AK270" i="7"/>
  <c r="AJ270" i="7"/>
  <c r="AI270" i="7"/>
  <c r="AH270" i="7"/>
  <c r="AG270" i="7"/>
  <c r="AF270" i="7"/>
  <c r="AE270" i="7"/>
  <c r="AD270" i="7"/>
  <c r="AC270" i="7"/>
  <c r="AB270" i="7"/>
  <c r="AA270" i="7"/>
  <c r="Z270" i="7"/>
  <c r="Y270" i="7"/>
  <c r="X270" i="7"/>
  <c r="W270" i="7"/>
  <c r="V270" i="7"/>
  <c r="U270" i="7"/>
  <c r="T270" i="7"/>
  <c r="S270" i="7"/>
  <c r="R270" i="7"/>
  <c r="Q270" i="7"/>
  <c r="P270" i="7"/>
  <c r="O270" i="7"/>
  <c r="N270" i="7"/>
  <c r="M270" i="7"/>
  <c r="L270" i="7"/>
  <c r="K270" i="7"/>
  <c r="J270" i="7"/>
  <c r="I270" i="7"/>
  <c r="H270" i="7"/>
  <c r="G270" i="7"/>
  <c r="F270" i="7"/>
  <c r="E270" i="7"/>
  <c r="D270" i="7"/>
  <c r="C270" i="7"/>
  <c r="CF269" i="7"/>
  <c r="CE269" i="7"/>
  <c r="CC269" i="7"/>
  <c r="CB269" i="7"/>
  <c r="CA269" i="7"/>
  <c r="BY269" i="7"/>
  <c r="BX269" i="7"/>
  <c r="BW269" i="7"/>
  <c r="BU269" i="7"/>
  <c r="BT269" i="7"/>
  <c r="BS269" i="7"/>
  <c r="BQ269" i="7"/>
  <c r="BP269" i="7"/>
  <c r="BO269" i="7"/>
  <c r="BM269" i="7"/>
  <c r="BL269" i="7"/>
  <c r="BK269" i="7"/>
  <c r="BI269" i="7"/>
  <c r="BH269" i="7"/>
  <c r="BG269" i="7"/>
  <c r="BE269" i="7"/>
  <c r="BD269" i="7"/>
  <c r="BC269" i="7"/>
  <c r="BA269" i="7"/>
  <c r="AZ269" i="7"/>
  <c r="AY269" i="7"/>
  <c r="AW269" i="7"/>
  <c r="AV269" i="7"/>
  <c r="AU269" i="7"/>
  <c r="AS269" i="7"/>
  <c r="AR269" i="7"/>
  <c r="AQ269" i="7"/>
  <c r="AO269" i="7"/>
  <c r="AN269" i="7"/>
  <c r="AM269" i="7"/>
  <c r="AK269" i="7"/>
  <c r="AJ269" i="7"/>
  <c r="AI269" i="7"/>
  <c r="AG269" i="7"/>
  <c r="AF269" i="7"/>
  <c r="AE269" i="7"/>
  <c r="AC269" i="7"/>
  <c r="AB269" i="7"/>
  <c r="AA269" i="7"/>
  <c r="Y269" i="7"/>
  <c r="X269" i="7"/>
  <c r="W269" i="7"/>
  <c r="U269" i="7"/>
  <c r="T269" i="7"/>
  <c r="S269" i="7"/>
  <c r="Q269" i="7"/>
  <c r="P269" i="7"/>
  <c r="O269" i="7"/>
  <c r="M269" i="7"/>
  <c r="L269" i="7"/>
  <c r="K269" i="7"/>
  <c r="I269" i="7"/>
  <c r="H269" i="7"/>
  <c r="G269" i="7"/>
  <c r="E269" i="7"/>
  <c r="D269" i="7"/>
  <c r="C269" i="7"/>
  <c r="CF268" i="7"/>
  <c r="CE268" i="7"/>
  <c r="CD268" i="7"/>
  <c r="CB268" i="7"/>
  <c r="CA268" i="7"/>
  <c r="BZ268" i="7"/>
  <c r="BX268" i="7"/>
  <c r="BW268" i="7"/>
  <c r="BV268" i="7"/>
  <c r="BT268" i="7"/>
  <c r="BS268" i="7"/>
  <c r="BR268" i="7"/>
  <c r="BP268" i="7"/>
  <c r="BO268" i="7"/>
  <c r="BN268" i="7"/>
  <c r="BL268" i="7"/>
  <c r="BK268" i="7"/>
  <c r="BJ268" i="7"/>
  <c r="BH268" i="7"/>
  <c r="BG268" i="7"/>
  <c r="BF268" i="7"/>
  <c r="BD268" i="7"/>
  <c r="BC268" i="7"/>
  <c r="BB268" i="7"/>
  <c r="AZ268" i="7"/>
  <c r="AY268" i="7"/>
  <c r="AX268" i="7"/>
  <c r="AV268" i="7"/>
  <c r="AU268" i="7"/>
  <c r="AT268" i="7"/>
  <c r="AR268" i="7"/>
  <c r="AQ268" i="7"/>
  <c r="AP268" i="7"/>
  <c r="AN268" i="7"/>
  <c r="AM268" i="7"/>
  <c r="AL268" i="7"/>
  <c r="AJ268" i="7"/>
  <c r="AI268" i="7"/>
  <c r="AH268" i="7"/>
  <c r="AF268" i="7"/>
  <c r="AE268" i="7"/>
  <c r="AD268" i="7"/>
  <c r="AB268" i="7"/>
  <c r="AA268" i="7"/>
  <c r="Z268" i="7"/>
  <c r="X268" i="7"/>
  <c r="W268" i="7"/>
  <c r="V268" i="7"/>
  <c r="T268" i="7"/>
  <c r="S268" i="7"/>
  <c r="R268" i="7"/>
  <c r="P268" i="7"/>
  <c r="O268" i="7"/>
  <c r="N268" i="7"/>
  <c r="L268" i="7"/>
  <c r="K268" i="7"/>
  <c r="J268" i="7"/>
  <c r="H268" i="7"/>
  <c r="G268" i="7"/>
  <c r="F268" i="7"/>
  <c r="D268" i="7"/>
  <c r="C268" i="7"/>
  <c r="CF267" i="7"/>
  <c r="CE267" i="7"/>
  <c r="CD267" i="7"/>
  <c r="CC267" i="7"/>
  <c r="CB267" i="7"/>
  <c r="CA267" i="7"/>
  <c r="BZ267" i="7"/>
  <c r="BY267" i="7"/>
  <c r="BX267" i="7"/>
  <c r="BW267" i="7"/>
  <c r="BV267" i="7"/>
  <c r="BU267" i="7"/>
  <c r="BT267" i="7"/>
  <c r="BS267" i="7"/>
  <c r="BR267" i="7"/>
  <c r="BQ267" i="7"/>
  <c r="BP267" i="7"/>
  <c r="BO267" i="7"/>
  <c r="BN267" i="7"/>
  <c r="BM267" i="7"/>
  <c r="BL267" i="7"/>
  <c r="BK267" i="7"/>
  <c r="BJ267" i="7"/>
  <c r="BI267" i="7"/>
  <c r="BH267" i="7"/>
  <c r="BG267" i="7"/>
  <c r="BF267" i="7"/>
  <c r="BE267" i="7"/>
  <c r="BD267" i="7"/>
  <c r="BC267" i="7"/>
  <c r="BB267" i="7"/>
  <c r="BA267" i="7"/>
  <c r="AZ267" i="7"/>
  <c r="AY267" i="7"/>
  <c r="AX267" i="7"/>
  <c r="AW267" i="7"/>
  <c r="AV267" i="7"/>
  <c r="AU267" i="7"/>
  <c r="AT267" i="7"/>
  <c r="AS267" i="7"/>
  <c r="AR267" i="7"/>
  <c r="AQ267" i="7"/>
  <c r="AP267" i="7"/>
  <c r="AO267" i="7"/>
  <c r="AN267" i="7"/>
  <c r="AM267" i="7"/>
  <c r="AL267" i="7"/>
  <c r="AK267" i="7"/>
  <c r="AJ267" i="7"/>
  <c r="AI267" i="7"/>
  <c r="AH267" i="7"/>
  <c r="AG267" i="7"/>
  <c r="AF267" i="7"/>
  <c r="AE267" i="7"/>
  <c r="AD267" i="7"/>
  <c r="AC267" i="7"/>
  <c r="AB267" i="7"/>
  <c r="AA267" i="7"/>
  <c r="Z267" i="7"/>
  <c r="Y267" i="7"/>
  <c r="X267" i="7"/>
  <c r="W267" i="7"/>
  <c r="V267" i="7"/>
  <c r="U267" i="7"/>
  <c r="T267" i="7"/>
  <c r="S267" i="7"/>
  <c r="R267" i="7"/>
  <c r="Q267" i="7"/>
  <c r="P267" i="7"/>
  <c r="O267" i="7"/>
  <c r="N267" i="7"/>
  <c r="M267" i="7"/>
  <c r="L267" i="7"/>
  <c r="K267" i="7"/>
  <c r="J267" i="7"/>
  <c r="I267" i="7"/>
  <c r="H267" i="7"/>
  <c r="G267" i="7"/>
  <c r="F267" i="7"/>
  <c r="E267" i="7"/>
  <c r="D267" i="7"/>
  <c r="C267" i="7"/>
  <c r="CF266" i="7"/>
  <c r="CE266" i="7"/>
  <c r="CD266" i="7"/>
  <c r="CC266" i="7"/>
  <c r="CB266" i="7"/>
  <c r="CA266" i="7"/>
  <c r="BZ266" i="7"/>
  <c r="BY266" i="7"/>
  <c r="BX266" i="7"/>
  <c r="BW266" i="7"/>
  <c r="BV266" i="7"/>
  <c r="BU266" i="7"/>
  <c r="BT266" i="7"/>
  <c r="BS266" i="7"/>
  <c r="BR266" i="7"/>
  <c r="BQ266" i="7"/>
  <c r="BP266" i="7"/>
  <c r="BO266" i="7"/>
  <c r="BN266" i="7"/>
  <c r="BM266" i="7"/>
  <c r="BL266" i="7"/>
  <c r="BK266" i="7"/>
  <c r="BJ266" i="7"/>
  <c r="BI266" i="7"/>
  <c r="BH266" i="7"/>
  <c r="BG266" i="7"/>
  <c r="BF266" i="7"/>
  <c r="BE266" i="7"/>
  <c r="BD266" i="7"/>
  <c r="BC266" i="7"/>
  <c r="BB266" i="7"/>
  <c r="BA266" i="7"/>
  <c r="AZ266" i="7"/>
  <c r="AY266" i="7"/>
  <c r="AX266" i="7"/>
  <c r="AW266" i="7"/>
  <c r="AV266" i="7"/>
  <c r="AU266" i="7"/>
  <c r="AT266" i="7"/>
  <c r="AS266" i="7"/>
  <c r="AR266" i="7"/>
  <c r="AQ266" i="7"/>
  <c r="AP266" i="7"/>
  <c r="AO266" i="7"/>
  <c r="AN266" i="7"/>
  <c r="AM266" i="7"/>
  <c r="AL266" i="7"/>
  <c r="AK266" i="7"/>
  <c r="AJ266" i="7"/>
  <c r="AI266" i="7"/>
  <c r="AH266" i="7"/>
  <c r="AG266" i="7"/>
  <c r="AF266" i="7"/>
  <c r="AE266" i="7"/>
  <c r="AD266" i="7"/>
  <c r="AC266" i="7"/>
  <c r="AB266" i="7"/>
  <c r="AA266" i="7"/>
  <c r="Z266" i="7"/>
  <c r="Y266" i="7"/>
  <c r="X266" i="7"/>
  <c r="W266" i="7"/>
  <c r="V266" i="7"/>
  <c r="U266" i="7"/>
  <c r="T266" i="7"/>
  <c r="S266" i="7"/>
  <c r="R266" i="7"/>
  <c r="Q266" i="7"/>
  <c r="P266" i="7"/>
  <c r="O266" i="7"/>
  <c r="N266" i="7"/>
  <c r="M266" i="7"/>
  <c r="L266" i="7"/>
  <c r="K266" i="7"/>
  <c r="J266" i="7"/>
  <c r="I266" i="7"/>
  <c r="H266" i="7"/>
  <c r="G266" i="7"/>
  <c r="F266" i="7"/>
  <c r="E266" i="7"/>
  <c r="D266" i="7"/>
  <c r="C266" i="7"/>
  <c r="CF265" i="7"/>
  <c r="CE265" i="7"/>
  <c r="CC265" i="7"/>
  <c r="CB265" i="7"/>
  <c r="CA265" i="7"/>
  <c r="BY265" i="7"/>
  <c r="BX265" i="7"/>
  <c r="BW265" i="7"/>
  <c r="BU265" i="7"/>
  <c r="BT265" i="7"/>
  <c r="BS265" i="7"/>
  <c r="BQ265" i="7"/>
  <c r="BP265" i="7"/>
  <c r="BO265" i="7"/>
  <c r="BM265" i="7"/>
  <c r="BL265" i="7"/>
  <c r="BK265" i="7"/>
  <c r="BI265" i="7"/>
  <c r="BH265" i="7"/>
  <c r="BG265" i="7"/>
  <c r="BE265" i="7"/>
  <c r="BD265" i="7"/>
  <c r="BC265" i="7"/>
  <c r="BA265" i="7"/>
  <c r="AZ265" i="7"/>
  <c r="AY265" i="7"/>
  <c r="AW265" i="7"/>
  <c r="AV265" i="7"/>
  <c r="AU265" i="7"/>
  <c r="AS265" i="7"/>
  <c r="AR265" i="7"/>
  <c r="AQ265" i="7"/>
  <c r="AO265" i="7"/>
  <c r="AN265" i="7"/>
  <c r="AM265" i="7"/>
  <c r="AK265" i="7"/>
  <c r="AJ265" i="7"/>
  <c r="AI265" i="7"/>
  <c r="AG265" i="7"/>
  <c r="AF265" i="7"/>
  <c r="AE265" i="7"/>
  <c r="AC265" i="7"/>
  <c r="AB265" i="7"/>
  <c r="AA265" i="7"/>
  <c r="Y265" i="7"/>
  <c r="X265" i="7"/>
  <c r="W265" i="7"/>
  <c r="U265" i="7"/>
  <c r="T265" i="7"/>
  <c r="S265" i="7"/>
  <c r="Q265" i="7"/>
  <c r="P265" i="7"/>
  <c r="O265" i="7"/>
  <c r="M265" i="7"/>
  <c r="L265" i="7"/>
  <c r="K265" i="7"/>
  <c r="I265" i="7"/>
  <c r="H265" i="7"/>
  <c r="G265" i="7"/>
  <c r="E265" i="7"/>
  <c r="D265" i="7"/>
  <c r="C265" i="7"/>
  <c r="CF264" i="7"/>
  <c r="CE264" i="7"/>
  <c r="CD264" i="7"/>
  <c r="CB264" i="7"/>
  <c r="CA264" i="7"/>
  <c r="BZ264" i="7"/>
  <c r="BX264" i="7"/>
  <c r="BW264" i="7"/>
  <c r="BV264" i="7"/>
  <c r="BT264" i="7"/>
  <c r="BS264" i="7"/>
  <c r="BR264" i="7"/>
  <c r="BP264" i="7"/>
  <c r="BO264" i="7"/>
  <c r="BN264" i="7"/>
  <c r="BL264" i="7"/>
  <c r="BK264" i="7"/>
  <c r="BJ264" i="7"/>
  <c r="BI264" i="7"/>
  <c r="BH264" i="7"/>
  <c r="BG264" i="7"/>
  <c r="BF264" i="7"/>
  <c r="BE264" i="7"/>
  <c r="BD264" i="7"/>
  <c r="BC264" i="7"/>
  <c r="BB264" i="7"/>
  <c r="BA264" i="7"/>
  <c r="AZ264" i="7"/>
  <c r="AY264" i="7"/>
  <c r="AX264" i="7"/>
  <c r="AW264" i="7"/>
  <c r="AV264" i="7"/>
  <c r="AU264" i="7"/>
  <c r="AT264" i="7"/>
  <c r="AS264" i="7"/>
  <c r="AR264" i="7"/>
  <c r="AQ264" i="7"/>
  <c r="AP264" i="7"/>
  <c r="AO264" i="7"/>
  <c r="AN264" i="7"/>
  <c r="AM264" i="7"/>
  <c r="AL264" i="7"/>
  <c r="AK264" i="7"/>
  <c r="AJ264" i="7"/>
  <c r="AI264" i="7"/>
  <c r="AH264" i="7"/>
  <c r="AG264" i="7"/>
  <c r="AF264" i="7"/>
  <c r="AE264" i="7"/>
  <c r="AD264" i="7"/>
  <c r="AC264" i="7"/>
  <c r="AB264" i="7"/>
  <c r="AA264" i="7"/>
  <c r="Z264" i="7"/>
  <c r="Y264" i="7"/>
  <c r="X264" i="7"/>
  <c r="W264" i="7"/>
  <c r="V264" i="7"/>
  <c r="U264" i="7"/>
  <c r="T264" i="7"/>
  <c r="S264" i="7"/>
  <c r="R264" i="7"/>
  <c r="Q264" i="7"/>
  <c r="P264" i="7"/>
  <c r="O264" i="7"/>
  <c r="N264" i="7"/>
  <c r="M264" i="7"/>
  <c r="L264" i="7"/>
  <c r="K264" i="7"/>
  <c r="J264" i="7"/>
  <c r="I264" i="7"/>
  <c r="H264" i="7"/>
  <c r="G264" i="7"/>
  <c r="F264" i="7"/>
  <c r="E264" i="7"/>
  <c r="D264" i="7"/>
  <c r="C264" i="7"/>
  <c r="CF263" i="7"/>
  <c r="CE263" i="7"/>
  <c r="CD263" i="7"/>
  <c r="CC263" i="7"/>
  <c r="CB263" i="7"/>
  <c r="CA263" i="7"/>
  <c r="BZ263" i="7"/>
  <c r="BY263" i="7"/>
  <c r="BX263" i="7"/>
  <c r="BW263" i="7"/>
  <c r="BV263" i="7"/>
  <c r="BU263" i="7"/>
  <c r="BT263" i="7"/>
  <c r="BS263" i="7"/>
  <c r="BR263" i="7"/>
  <c r="BQ263" i="7"/>
  <c r="BP263" i="7"/>
  <c r="BO263" i="7"/>
  <c r="BN263" i="7"/>
  <c r="BM263" i="7"/>
  <c r="BL263" i="7"/>
  <c r="BK263" i="7"/>
  <c r="BJ263" i="7"/>
  <c r="BI263" i="7"/>
  <c r="BH263" i="7"/>
  <c r="BG263" i="7"/>
  <c r="BF263" i="7"/>
  <c r="BE263" i="7"/>
  <c r="BD263" i="7"/>
  <c r="BC263" i="7"/>
  <c r="BB263" i="7"/>
  <c r="BA263" i="7"/>
  <c r="AZ263" i="7"/>
  <c r="AY263" i="7"/>
  <c r="AX263" i="7"/>
  <c r="AW263" i="7"/>
  <c r="AV263" i="7"/>
  <c r="AU263" i="7"/>
  <c r="AT263" i="7"/>
  <c r="AS263" i="7"/>
  <c r="AR263" i="7"/>
  <c r="AQ263" i="7"/>
  <c r="AP263" i="7"/>
  <c r="AO263" i="7"/>
  <c r="AN263" i="7"/>
  <c r="AM263" i="7"/>
  <c r="AL263" i="7"/>
  <c r="AK263" i="7"/>
  <c r="AJ263" i="7"/>
  <c r="AI263" i="7"/>
  <c r="AH263" i="7"/>
  <c r="AG263" i="7"/>
  <c r="AF263" i="7"/>
  <c r="AE263" i="7"/>
  <c r="AD263" i="7"/>
  <c r="AC263" i="7"/>
  <c r="AB263" i="7"/>
  <c r="AA263" i="7"/>
  <c r="Z263" i="7"/>
  <c r="Y263" i="7"/>
  <c r="X263" i="7"/>
  <c r="W263" i="7"/>
  <c r="V263" i="7"/>
  <c r="U263" i="7"/>
  <c r="T263" i="7"/>
  <c r="S263" i="7"/>
  <c r="R263" i="7"/>
  <c r="Q263" i="7"/>
  <c r="P263" i="7"/>
  <c r="O263" i="7"/>
  <c r="N263" i="7"/>
  <c r="M263" i="7"/>
  <c r="L263" i="7"/>
  <c r="K263" i="7"/>
  <c r="J263" i="7"/>
  <c r="I263" i="7"/>
  <c r="H263" i="7"/>
  <c r="G263" i="7"/>
  <c r="F263" i="7"/>
  <c r="E263" i="7"/>
  <c r="D263" i="7"/>
  <c r="C263" i="7"/>
  <c r="CF262" i="7"/>
  <c r="CD262" i="7"/>
  <c r="CC262" i="7"/>
  <c r="CB262" i="7"/>
  <c r="BZ262" i="7"/>
  <c r="BY262" i="7"/>
  <c r="BX262" i="7"/>
  <c r="BV262" i="7"/>
  <c r="BU262" i="7"/>
  <c r="BT262" i="7"/>
  <c r="BR262" i="7"/>
  <c r="BQ262" i="7"/>
  <c r="BP262" i="7"/>
  <c r="BN262" i="7"/>
  <c r="BM262" i="7"/>
  <c r="BL262" i="7"/>
  <c r="BJ262" i="7"/>
  <c r="BI262" i="7"/>
  <c r="BH262" i="7"/>
  <c r="BF262" i="7"/>
  <c r="BE262" i="7"/>
  <c r="BD262" i="7"/>
  <c r="BB262" i="7"/>
  <c r="BA262" i="7"/>
  <c r="AZ262" i="7"/>
  <c r="AX262" i="7"/>
  <c r="AW262" i="7"/>
  <c r="AV262" i="7"/>
  <c r="AT262" i="7"/>
  <c r="AS262" i="7"/>
  <c r="AR262" i="7"/>
  <c r="AP262" i="7"/>
  <c r="AO262" i="7"/>
  <c r="AN262" i="7"/>
  <c r="AL262" i="7"/>
  <c r="AK262" i="7"/>
  <c r="AJ262" i="7"/>
  <c r="AH262" i="7"/>
  <c r="AG262" i="7"/>
  <c r="AF262" i="7"/>
  <c r="AD262" i="7"/>
  <c r="AC262" i="7"/>
  <c r="AB262" i="7"/>
  <c r="Z262" i="7"/>
  <c r="Y262" i="7"/>
  <c r="X262" i="7"/>
  <c r="V262" i="7"/>
  <c r="U262" i="7"/>
  <c r="T262" i="7"/>
  <c r="R262" i="7"/>
  <c r="Q262" i="7"/>
  <c r="P262" i="7"/>
  <c r="N262" i="7"/>
  <c r="M262" i="7"/>
  <c r="L262" i="7"/>
  <c r="J262" i="7"/>
  <c r="I262" i="7"/>
  <c r="H262" i="7"/>
  <c r="F262" i="7"/>
  <c r="E262" i="7"/>
  <c r="D262" i="7"/>
  <c r="CF261" i="7"/>
  <c r="CE261" i="7"/>
  <c r="CC261" i="7"/>
  <c r="CB261" i="7"/>
  <c r="CA261" i="7"/>
  <c r="BY261" i="7"/>
  <c r="BX261" i="7"/>
  <c r="BW261" i="7"/>
  <c r="BU261" i="7"/>
  <c r="BT261" i="7"/>
  <c r="BS261" i="7"/>
  <c r="BQ261" i="7"/>
  <c r="BP261" i="7"/>
  <c r="BO261" i="7"/>
  <c r="BM261" i="7"/>
  <c r="BL261" i="7"/>
  <c r="BK261" i="7"/>
  <c r="BJ261" i="7"/>
  <c r="BI261" i="7"/>
  <c r="BH261" i="7"/>
  <c r="BG261" i="7"/>
  <c r="BF261" i="7"/>
  <c r="BE261" i="7"/>
  <c r="BD261" i="7"/>
  <c r="BC261" i="7"/>
  <c r="BB261" i="7"/>
  <c r="BA261" i="7"/>
  <c r="AZ261" i="7"/>
  <c r="AY261" i="7"/>
  <c r="AX261" i="7"/>
  <c r="AW261" i="7"/>
  <c r="AV261" i="7"/>
  <c r="AU261" i="7"/>
  <c r="AT261" i="7"/>
  <c r="AS261" i="7"/>
  <c r="AR261" i="7"/>
  <c r="AQ261" i="7"/>
  <c r="AP261" i="7"/>
  <c r="AO261" i="7"/>
  <c r="AN261" i="7"/>
  <c r="AM261" i="7"/>
  <c r="AL261" i="7"/>
  <c r="AK261" i="7"/>
  <c r="AJ261" i="7"/>
  <c r="AI261" i="7"/>
  <c r="AH261" i="7"/>
  <c r="AG261" i="7"/>
  <c r="AF261" i="7"/>
  <c r="AE261" i="7"/>
  <c r="AD261" i="7"/>
  <c r="AC261" i="7"/>
  <c r="AB261" i="7"/>
  <c r="AA261" i="7"/>
  <c r="Z261" i="7"/>
  <c r="Y261" i="7"/>
  <c r="X261" i="7"/>
  <c r="W261" i="7"/>
  <c r="V261" i="7"/>
  <c r="U261" i="7"/>
  <c r="T261" i="7"/>
  <c r="S261" i="7"/>
  <c r="R261" i="7"/>
  <c r="Q261" i="7"/>
  <c r="P261" i="7"/>
  <c r="O261" i="7"/>
  <c r="N261" i="7"/>
  <c r="M261" i="7"/>
  <c r="L261" i="7"/>
  <c r="K261" i="7"/>
  <c r="J261" i="7"/>
  <c r="I261" i="7"/>
  <c r="H261" i="7"/>
  <c r="G261" i="7"/>
  <c r="F261" i="7"/>
  <c r="E261" i="7"/>
  <c r="D261" i="7"/>
  <c r="C261" i="7"/>
  <c r="CF260" i="7"/>
  <c r="CE260" i="7"/>
  <c r="CD260" i="7"/>
  <c r="CC260" i="7"/>
  <c r="CB260" i="7"/>
  <c r="CA260" i="7"/>
  <c r="BZ260" i="7"/>
  <c r="BY260" i="7"/>
  <c r="BX260" i="7"/>
  <c r="BW260" i="7"/>
  <c r="BV260" i="7"/>
  <c r="BU260" i="7"/>
  <c r="BT260" i="7"/>
  <c r="BS260" i="7"/>
  <c r="BR260" i="7"/>
  <c r="BQ260" i="7"/>
  <c r="BP260" i="7"/>
  <c r="BO260" i="7"/>
  <c r="BN260" i="7"/>
  <c r="BM260" i="7"/>
  <c r="BL260" i="7"/>
  <c r="BK260" i="7"/>
  <c r="BJ260" i="7"/>
  <c r="BI260" i="7"/>
  <c r="BH260" i="7"/>
  <c r="BG260" i="7"/>
  <c r="BF260" i="7"/>
  <c r="BE260" i="7"/>
  <c r="BD260" i="7"/>
  <c r="BC260" i="7"/>
  <c r="BB260" i="7"/>
  <c r="BA260" i="7"/>
  <c r="AZ260" i="7"/>
  <c r="AY260" i="7"/>
  <c r="AX260" i="7"/>
  <c r="AW260" i="7"/>
  <c r="AV260" i="7"/>
  <c r="AU260" i="7"/>
  <c r="AT260" i="7"/>
  <c r="AS260" i="7"/>
  <c r="AR260" i="7"/>
  <c r="AQ260" i="7"/>
  <c r="AP260" i="7"/>
  <c r="AO260" i="7"/>
  <c r="AN260" i="7"/>
  <c r="AM260" i="7"/>
  <c r="AL260" i="7"/>
  <c r="AK260" i="7"/>
  <c r="AJ260" i="7"/>
  <c r="AI260" i="7"/>
  <c r="AH260" i="7"/>
  <c r="AG260" i="7"/>
  <c r="AF260" i="7"/>
  <c r="AE260" i="7"/>
  <c r="AD260" i="7"/>
  <c r="AC260" i="7"/>
  <c r="AB260" i="7"/>
  <c r="AA260" i="7"/>
  <c r="Z260" i="7"/>
  <c r="Y260" i="7"/>
  <c r="X260" i="7"/>
  <c r="W260" i="7"/>
  <c r="V260" i="7"/>
  <c r="U260" i="7"/>
  <c r="T260" i="7"/>
  <c r="S260" i="7"/>
  <c r="R260" i="7"/>
  <c r="Q260" i="7"/>
  <c r="P260" i="7"/>
  <c r="O260" i="7"/>
  <c r="N260" i="7"/>
  <c r="M260" i="7"/>
  <c r="L260" i="7"/>
  <c r="K260" i="7"/>
  <c r="J260" i="7"/>
  <c r="I260" i="7"/>
  <c r="H260" i="7"/>
  <c r="G260" i="7"/>
  <c r="F260" i="7"/>
  <c r="E260" i="7"/>
  <c r="D260" i="7"/>
  <c r="C260" i="7"/>
  <c r="CE259" i="7"/>
  <c r="CD259" i="7"/>
  <c r="CC259" i="7"/>
  <c r="CA259" i="7"/>
  <c r="BZ259" i="7"/>
  <c r="BY259" i="7"/>
  <c r="BW259" i="7"/>
  <c r="BV259" i="7"/>
  <c r="BU259" i="7"/>
  <c r="BS259" i="7"/>
  <c r="BR259" i="7"/>
  <c r="BQ259" i="7"/>
  <c r="BO259" i="7"/>
  <c r="BN259" i="7"/>
  <c r="BM259" i="7"/>
  <c r="BK259" i="7"/>
  <c r="BJ259" i="7"/>
  <c r="BI259" i="7"/>
  <c r="BG259" i="7"/>
  <c r="BF259" i="7"/>
  <c r="BE259" i="7"/>
  <c r="BC259" i="7"/>
  <c r="BB259" i="7"/>
  <c r="BA259" i="7"/>
  <c r="AY259" i="7"/>
  <c r="AX259" i="7"/>
  <c r="AW259" i="7"/>
  <c r="AU259" i="7"/>
  <c r="AT259" i="7"/>
  <c r="AS259" i="7"/>
  <c r="AQ259" i="7"/>
  <c r="AP259" i="7"/>
  <c r="AO259" i="7"/>
  <c r="AM259" i="7"/>
  <c r="AL259" i="7"/>
  <c r="AK259" i="7"/>
  <c r="AI259" i="7"/>
  <c r="AH259" i="7"/>
  <c r="AG259" i="7"/>
  <c r="AE259" i="7"/>
  <c r="AD259" i="7"/>
  <c r="AC259" i="7"/>
  <c r="AA259" i="7"/>
  <c r="Z259" i="7"/>
  <c r="Y259" i="7"/>
  <c r="W259" i="7"/>
  <c r="V259" i="7"/>
  <c r="U259" i="7"/>
  <c r="S259" i="7"/>
  <c r="R259" i="7"/>
  <c r="Q259" i="7"/>
  <c r="O259" i="7"/>
  <c r="N259" i="7"/>
  <c r="M259" i="7"/>
  <c r="K259" i="7"/>
  <c r="J259" i="7"/>
  <c r="I259" i="7"/>
  <c r="G259" i="7"/>
  <c r="F259" i="7"/>
  <c r="E259" i="7"/>
  <c r="C259" i="7"/>
  <c r="CF258" i="7"/>
  <c r="CD258" i="7"/>
  <c r="CC258" i="7"/>
  <c r="CB258" i="7"/>
  <c r="BZ258" i="7"/>
  <c r="BY258" i="7"/>
  <c r="BX258" i="7"/>
  <c r="BV258" i="7"/>
  <c r="BU258" i="7"/>
  <c r="BT258" i="7"/>
  <c r="BR258" i="7"/>
  <c r="BQ258" i="7"/>
  <c r="BP258" i="7"/>
  <c r="BN258" i="7"/>
  <c r="BM258" i="7"/>
  <c r="BL258" i="7"/>
  <c r="BJ258" i="7"/>
  <c r="BI258" i="7"/>
  <c r="BH258" i="7"/>
  <c r="BF258" i="7"/>
  <c r="BE258" i="7"/>
  <c r="BD258" i="7"/>
  <c r="BB258" i="7"/>
  <c r="BA258" i="7"/>
  <c r="AZ258" i="7"/>
  <c r="AX258" i="7"/>
  <c r="AW258" i="7"/>
  <c r="AV258" i="7"/>
  <c r="AT258" i="7"/>
  <c r="AS258" i="7"/>
  <c r="AR258" i="7"/>
  <c r="AP258" i="7"/>
  <c r="AO258" i="7"/>
  <c r="AN258" i="7"/>
  <c r="AL258" i="7"/>
  <c r="AK258" i="7"/>
  <c r="AJ258" i="7"/>
  <c r="AH258" i="7"/>
  <c r="AG258" i="7"/>
  <c r="AF258" i="7"/>
  <c r="AD258" i="7"/>
  <c r="AC258" i="7"/>
  <c r="AB258" i="7"/>
  <c r="Z258" i="7"/>
  <c r="Y258" i="7"/>
  <c r="X258" i="7"/>
  <c r="V258" i="7"/>
  <c r="U258" i="7"/>
  <c r="T258" i="7"/>
  <c r="R258" i="7"/>
  <c r="Q258" i="7"/>
  <c r="P258" i="7"/>
  <c r="N258" i="7"/>
  <c r="M258" i="7"/>
  <c r="L258" i="7"/>
  <c r="J258" i="7"/>
  <c r="I258" i="7"/>
  <c r="H258" i="7"/>
  <c r="F258" i="7"/>
  <c r="E258" i="7"/>
  <c r="D258" i="7"/>
  <c r="CF257" i="7"/>
  <c r="CE257" i="7"/>
  <c r="CD257" i="7"/>
  <c r="CC257" i="7"/>
  <c r="CB257" i="7"/>
  <c r="CA257" i="7"/>
  <c r="BZ257" i="7"/>
  <c r="BY257" i="7"/>
  <c r="BX257" i="7"/>
  <c r="BW257" i="7"/>
  <c r="BV257" i="7"/>
  <c r="BU257" i="7"/>
  <c r="BT257" i="7"/>
  <c r="BS257" i="7"/>
  <c r="BR257" i="7"/>
  <c r="BQ257" i="7"/>
  <c r="BP257" i="7"/>
  <c r="BO257" i="7"/>
  <c r="BN257" i="7"/>
  <c r="BM257" i="7"/>
  <c r="BL257" i="7"/>
  <c r="BK257" i="7"/>
  <c r="BJ257" i="7"/>
  <c r="BI257" i="7"/>
  <c r="BH257" i="7"/>
  <c r="BG257" i="7"/>
  <c r="BF257" i="7"/>
  <c r="BE257" i="7"/>
  <c r="BD257" i="7"/>
  <c r="BC257" i="7"/>
  <c r="BB257" i="7"/>
  <c r="BA257" i="7"/>
  <c r="AZ257" i="7"/>
  <c r="AY257" i="7"/>
  <c r="AX257" i="7"/>
  <c r="AW257" i="7"/>
  <c r="AV257" i="7"/>
  <c r="AU257" i="7"/>
  <c r="AT257" i="7"/>
  <c r="AS257" i="7"/>
  <c r="AR257" i="7"/>
  <c r="AQ257" i="7"/>
  <c r="AP257" i="7"/>
  <c r="AO257" i="7"/>
  <c r="AN257" i="7"/>
  <c r="AM257" i="7"/>
  <c r="AL257" i="7"/>
  <c r="AK257" i="7"/>
  <c r="AJ257" i="7"/>
  <c r="AI257" i="7"/>
  <c r="AH257" i="7"/>
  <c r="AG257" i="7"/>
  <c r="AF257" i="7"/>
  <c r="AE257" i="7"/>
  <c r="AD257" i="7"/>
  <c r="AC257" i="7"/>
  <c r="AB257" i="7"/>
  <c r="AA257" i="7"/>
  <c r="Z257" i="7"/>
  <c r="Y257" i="7"/>
  <c r="X257" i="7"/>
  <c r="W257" i="7"/>
  <c r="V257" i="7"/>
  <c r="U257" i="7"/>
  <c r="T257" i="7"/>
  <c r="S257" i="7"/>
  <c r="R257" i="7"/>
  <c r="Q257" i="7"/>
  <c r="P257" i="7"/>
  <c r="O257" i="7"/>
  <c r="N257" i="7"/>
  <c r="M257" i="7"/>
  <c r="L257" i="7"/>
  <c r="K257" i="7"/>
  <c r="J257" i="7"/>
  <c r="I257" i="7"/>
  <c r="H257" i="7"/>
  <c r="G257" i="7"/>
  <c r="F257" i="7"/>
  <c r="E257" i="7"/>
  <c r="D257" i="7"/>
  <c r="C257" i="7"/>
  <c r="CF256" i="7"/>
  <c r="CE256" i="7"/>
  <c r="CD256" i="7"/>
  <c r="CC256" i="7"/>
  <c r="CB256" i="7"/>
  <c r="CA256" i="7"/>
  <c r="BZ256" i="7"/>
  <c r="BY256" i="7"/>
  <c r="BX256" i="7"/>
  <c r="BW256" i="7"/>
  <c r="BV256" i="7"/>
  <c r="BU256" i="7"/>
  <c r="BT256" i="7"/>
  <c r="BS256" i="7"/>
  <c r="BR256" i="7"/>
  <c r="BQ256" i="7"/>
  <c r="BP256" i="7"/>
  <c r="BO256" i="7"/>
  <c r="BN256" i="7"/>
  <c r="BM256" i="7"/>
  <c r="BL256" i="7"/>
  <c r="BK256" i="7"/>
  <c r="BJ256" i="7"/>
  <c r="BI256" i="7"/>
  <c r="BH256" i="7"/>
  <c r="BG256" i="7"/>
  <c r="BF256" i="7"/>
  <c r="BE256" i="7"/>
  <c r="BD256" i="7"/>
  <c r="BC256" i="7"/>
  <c r="BB256" i="7"/>
  <c r="BA256" i="7"/>
  <c r="AZ256" i="7"/>
  <c r="AY256" i="7"/>
  <c r="AX256" i="7"/>
  <c r="AW256" i="7"/>
  <c r="AV256" i="7"/>
  <c r="AU256" i="7"/>
  <c r="AT256" i="7"/>
  <c r="AS256" i="7"/>
  <c r="AR256" i="7"/>
  <c r="AQ256" i="7"/>
  <c r="AP256" i="7"/>
  <c r="AO256" i="7"/>
  <c r="AN256" i="7"/>
  <c r="AM256" i="7"/>
  <c r="AL256" i="7"/>
  <c r="AK256" i="7"/>
  <c r="AJ256" i="7"/>
  <c r="AI256" i="7"/>
  <c r="AH256" i="7"/>
  <c r="AG256" i="7"/>
  <c r="AF256" i="7"/>
  <c r="AE256" i="7"/>
  <c r="AD256" i="7"/>
  <c r="AC256" i="7"/>
  <c r="AB256" i="7"/>
  <c r="AA256" i="7"/>
  <c r="Z256" i="7"/>
  <c r="Y256" i="7"/>
  <c r="X256" i="7"/>
  <c r="W256" i="7"/>
  <c r="V256" i="7"/>
  <c r="U256" i="7"/>
  <c r="T256" i="7"/>
  <c r="S256" i="7"/>
  <c r="R256" i="7"/>
  <c r="Q256" i="7"/>
  <c r="P256" i="7"/>
  <c r="O256" i="7"/>
  <c r="N256" i="7"/>
  <c r="M256" i="7"/>
  <c r="L256" i="7"/>
  <c r="K256" i="7"/>
  <c r="J256" i="7"/>
  <c r="I256" i="7"/>
  <c r="H256" i="7"/>
  <c r="G256" i="7"/>
  <c r="F256" i="7"/>
  <c r="E256" i="7"/>
  <c r="D256" i="7"/>
  <c r="C256" i="7"/>
  <c r="CE255" i="7"/>
  <c r="CD255" i="7"/>
  <c r="CC255" i="7"/>
  <c r="CA255" i="7"/>
  <c r="BZ255" i="7"/>
  <c r="BY255" i="7"/>
  <c r="BW255" i="7"/>
  <c r="BV255" i="7"/>
  <c r="BU255" i="7"/>
  <c r="BS255" i="7"/>
  <c r="BR255" i="7"/>
  <c r="BQ255" i="7"/>
  <c r="BO255" i="7"/>
  <c r="BN255" i="7"/>
  <c r="BM255" i="7"/>
  <c r="BK255" i="7"/>
  <c r="BJ255" i="7"/>
  <c r="BI255" i="7"/>
  <c r="BG255" i="7"/>
  <c r="BF255" i="7"/>
  <c r="BE255" i="7"/>
  <c r="BC255" i="7"/>
  <c r="BB255" i="7"/>
  <c r="BA255" i="7"/>
  <c r="AY255" i="7"/>
  <c r="AX255" i="7"/>
  <c r="AW255" i="7"/>
  <c r="AU255" i="7"/>
  <c r="AT255" i="7"/>
  <c r="AS255" i="7"/>
  <c r="AQ255" i="7"/>
  <c r="AP255" i="7"/>
  <c r="AO255" i="7"/>
  <c r="AM255" i="7"/>
  <c r="AL255" i="7"/>
  <c r="AK255" i="7"/>
  <c r="AI255" i="7"/>
  <c r="AH255" i="7"/>
  <c r="AG255" i="7"/>
  <c r="AE255" i="7"/>
  <c r="AD255" i="7"/>
  <c r="AC255" i="7"/>
  <c r="AA255" i="7"/>
  <c r="Z255" i="7"/>
  <c r="Y255" i="7"/>
  <c r="W255" i="7"/>
  <c r="V255" i="7"/>
  <c r="U255" i="7"/>
  <c r="S255" i="7"/>
  <c r="R255" i="7"/>
  <c r="Q255" i="7"/>
  <c r="O255" i="7"/>
  <c r="N255" i="7"/>
  <c r="M255" i="7"/>
  <c r="K255" i="7"/>
  <c r="J255" i="7"/>
  <c r="I255" i="7"/>
  <c r="G255" i="7"/>
  <c r="F255" i="7"/>
  <c r="E255" i="7"/>
  <c r="C255" i="7"/>
  <c r="CF254" i="7"/>
  <c r="CD254" i="7"/>
  <c r="CC254" i="7"/>
  <c r="CB254" i="7"/>
  <c r="BZ254" i="7"/>
  <c r="BY254" i="7"/>
  <c r="BX254" i="7"/>
  <c r="BV254" i="7"/>
  <c r="BU254" i="7"/>
  <c r="BT254" i="7"/>
  <c r="BR254" i="7"/>
  <c r="BQ254" i="7"/>
  <c r="BP254" i="7"/>
  <c r="BN254" i="7"/>
  <c r="BM254" i="7"/>
  <c r="BL254" i="7"/>
  <c r="BJ254" i="7"/>
  <c r="BI254" i="7"/>
  <c r="BH254" i="7"/>
  <c r="BF254" i="7"/>
  <c r="BE254" i="7"/>
  <c r="BD254" i="7"/>
  <c r="BB254" i="7"/>
  <c r="BA254" i="7"/>
  <c r="AZ254" i="7"/>
  <c r="AX254" i="7"/>
  <c r="AW254" i="7"/>
  <c r="AV254" i="7"/>
  <c r="AT254" i="7"/>
  <c r="AS254" i="7"/>
  <c r="AR254" i="7"/>
  <c r="AP254" i="7"/>
  <c r="AO254" i="7"/>
  <c r="AN254" i="7"/>
  <c r="AL254" i="7"/>
  <c r="AK254" i="7"/>
  <c r="AJ254" i="7"/>
  <c r="AH254" i="7"/>
  <c r="AG254" i="7"/>
  <c r="AF254" i="7"/>
  <c r="AD254" i="7"/>
  <c r="AC254" i="7"/>
  <c r="AB254" i="7"/>
  <c r="Z254" i="7"/>
  <c r="Y254" i="7"/>
  <c r="X254" i="7"/>
  <c r="V254" i="7"/>
  <c r="U254" i="7"/>
  <c r="T254" i="7"/>
  <c r="R254" i="7"/>
  <c r="Q254" i="7"/>
  <c r="P254" i="7"/>
  <c r="N254" i="7"/>
  <c r="M254" i="7"/>
  <c r="L254" i="7"/>
  <c r="J254" i="7"/>
  <c r="I254" i="7"/>
  <c r="H254" i="7"/>
  <c r="F254" i="7"/>
  <c r="E254" i="7"/>
  <c r="D254" i="7"/>
  <c r="CF253" i="7"/>
  <c r="CE253" i="7"/>
  <c r="CD253" i="7"/>
  <c r="CC253" i="7"/>
  <c r="CB253" i="7"/>
  <c r="CA253" i="7"/>
  <c r="BZ253" i="7"/>
  <c r="BY253" i="7"/>
  <c r="BX253" i="7"/>
  <c r="BW253" i="7"/>
  <c r="BV253" i="7"/>
  <c r="BU253" i="7"/>
  <c r="BT253" i="7"/>
  <c r="BS253" i="7"/>
  <c r="BR253" i="7"/>
  <c r="BQ253" i="7"/>
  <c r="BP253" i="7"/>
  <c r="BO253" i="7"/>
  <c r="BN253" i="7"/>
  <c r="BM253" i="7"/>
  <c r="BL253" i="7"/>
  <c r="BK253" i="7"/>
  <c r="BJ253" i="7"/>
  <c r="BI253" i="7"/>
  <c r="BH253" i="7"/>
  <c r="BG253" i="7"/>
  <c r="BF253" i="7"/>
  <c r="BE253" i="7"/>
  <c r="BD253" i="7"/>
  <c r="BC253" i="7"/>
  <c r="BB253" i="7"/>
  <c r="BA253" i="7"/>
  <c r="AZ253" i="7"/>
  <c r="AY253" i="7"/>
  <c r="AX253" i="7"/>
  <c r="AW253" i="7"/>
  <c r="AV253" i="7"/>
  <c r="AU253" i="7"/>
  <c r="AT253" i="7"/>
  <c r="AS253" i="7"/>
  <c r="AR253" i="7"/>
  <c r="AQ253" i="7"/>
  <c r="AP253" i="7"/>
  <c r="AO253" i="7"/>
  <c r="AN253" i="7"/>
  <c r="AM253" i="7"/>
  <c r="AL253" i="7"/>
  <c r="AK253" i="7"/>
  <c r="AJ253" i="7"/>
  <c r="AI253" i="7"/>
  <c r="AH253" i="7"/>
  <c r="AG253" i="7"/>
  <c r="AF253" i="7"/>
  <c r="AE253" i="7"/>
  <c r="AD253" i="7"/>
  <c r="AC253" i="7"/>
  <c r="AB253" i="7"/>
  <c r="AA253" i="7"/>
  <c r="Z253" i="7"/>
  <c r="Y253" i="7"/>
  <c r="X253" i="7"/>
  <c r="W253" i="7"/>
  <c r="V253" i="7"/>
  <c r="U253" i="7"/>
  <c r="T253" i="7"/>
  <c r="S253" i="7"/>
  <c r="R253" i="7"/>
  <c r="Q253" i="7"/>
  <c r="P253" i="7"/>
  <c r="O253" i="7"/>
  <c r="N253" i="7"/>
  <c r="M253" i="7"/>
  <c r="L253" i="7"/>
  <c r="K253" i="7"/>
  <c r="J253" i="7"/>
  <c r="I253" i="7"/>
  <c r="H253" i="7"/>
  <c r="G253" i="7"/>
  <c r="F253" i="7"/>
  <c r="E253" i="7"/>
  <c r="D253" i="7"/>
  <c r="C253" i="7"/>
  <c r="CF252" i="7"/>
  <c r="CE252" i="7"/>
  <c r="CD252" i="7"/>
  <c r="CC252" i="7"/>
  <c r="CB252" i="7"/>
  <c r="CA252" i="7"/>
  <c r="BZ252" i="7"/>
  <c r="BY252" i="7"/>
  <c r="BX252" i="7"/>
  <c r="BW252" i="7"/>
  <c r="BV252" i="7"/>
  <c r="BU252" i="7"/>
  <c r="BT252" i="7"/>
  <c r="BS252" i="7"/>
  <c r="BR252" i="7"/>
  <c r="BQ252" i="7"/>
  <c r="BP252" i="7"/>
  <c r="BO252" i="7"/>
  <c r="BN252" i="7"/>
  <c r="BM252" i="7"/>
  <c r="BL252" i="7"/>
  <c r="BK252" i="7"/>
  <c r="BJ252" i="7"/>
  <c r="BI252" i="7"/>
  <c r="BH252" i="7"/>
  <c r="BG252" i="7"/>
  <c r="BF252" i="7"/>
  <c r="BE252" i="7"/>
  <c r="BD252" i="7"/>
  <c r="BC252" i="7"/>
  <c r="BB252" i="7"/>
  <c r="BA252" i="7"/>
  <c r="AZ252" i="7"/>
  <c r="AY252" i="7"/>
  <c r="AX252" i="7"/>
  <c r="AW252" i="7"/>
  <c r="AV252" i="7"/>
  <c r="AU252" i="7"/>
  <c r="AT252" i="7"/>
  <c r="AS252" i="7"/>
  <c r="AR252" i="7"/>
  <c r="AQ252" i="7"/>
  <c r="AP252" i="7"/>
  <c r="AO252" i="7"/>
  <c r="AN252" i="7"/>
  <c r="AM252" i="7"/>
  <c r="AL252" i="7"/>
  <c r="AK252" i="7"/>
  <c r="AJ252" i="7"/>
  <c r="AI252" i="7"/>
  <c r="AH252" i="7"/>
  <c r="AG252" i="7"/>
  <c r="AF252" i="7"/>
  <c r="AE252" i="7"/>
  <c r="AD252" i="7"/>
  <c r="AC252" i="7"/>
  <c r="AB252" i="7"/>
  <c r="AA252" i="7"/>
  <c r="Z252" i="7"/>
  <c r="Y252" i="7"/>
  <c r="X252" i="7"/>
  <c r="W252" i="7"/>
  <c r="V252" i="7"/>
  <c r="U252" i="7"/>
  <c r="T252" i="7"/>
  <c r="S252" i="7"/>
  <c r="R252" i="7"/>
  <c r="Q252" i="7"/>
  <c r="P252" i="7"/>
  <c r="O252" i="7"/>
  <c r="N252" i="7"/>
  <c r="M252" i="7"/>
  <c r="L252" i="7"/>
  <c r="K252" i="7"/>
  <c r="J252" i="7"/>
  <c r="I252" i="7"/>
  <c r="H252" i="7"/>
  <c r="G252" i="7"/>
  <c r="F252" i="7"/>
  <c r="E252" i="7"/>
  <c r="D252" i="7"/>
  <c r="C252" i="7"/>
  <c r="CE251" i="7"/>
  <c r="CD251" i="7"/>
  <c r="CC251" i="7"/>
  <c r="CA251" i="7"/>
  <c r="BZ251" i="7"/>
  <c r="BY251" i="7"/>
  <c r="BW251" i="7"/>
  <c r="BV251" i="7"/>
  <c r="BU251" i="7"/>
  <c r="BS251" i="7"/>
  <c r="BR251" i="7"/>
  <c r="BQ251" i="7"/>
  <c r="BO251" i="7"/>
  <c r="BN251" i="7"/>
  <c r="BM251" i="7"/>
  <c r="BK251" i="7"/>
  <c r="BJ251" i="7"/>
  <c r="BI251" i="7"/>
  <c r="BG251" i="7"/>
  <c r="BF251" i="7"/>
  <c r="BE251" i="7"/>
  <c r="BC251" i="7"/>
  <c r="BB251" i="7"/>
  <c r="BA251" i="7"/>
  <c r="AY251" i="7"/>
  <c r="AX251" i="7"/>
  <c r="AW251" i="7"/>
  <c r="AU251" i="7"/>
  <c r="AT251" i="7"/>
  <c r="AS251" i="7"/>
  <c r="AQ251" i="7"/>
  <c r="AP251" i="7"/>
  <c r="AO251" i="7"/>
  <c r="AM251" i="7"/>
  <c r="AL251" i="7"/>
  <c r="AK251" i="7"/>
  <c r="AI251" i="7"/>
  <c r="AH251" i="7"/>
  <c r="AG251" i="7"/>
  <c r="AE251" i="7"/>
  <c r="AD251" i="7"/>
  <c r="AC251" i="7"/>
  <c r="AA251" i="7"/>
  <c r="Z251" i="7"/>
  <c r="Y251" i="7"/>
  <c r="W251" i="7"/>
  <c r="V251" i="7"/>
  <c r="U251" i="7"/>
  <c r="S251" i="7"/>
  <c r="R251" i="7"/>
  <c r="Q251" i="7"/>
  <c r="O251" i="7"/>
  <c r="N251" i="7"/>
  <c r="M251" i="7"/>
  <c r="K251" i="7"/>
  <c r="J251" i="7"/>
  <c r="I251" i="7"/>
  <c r="G251" i="7"/>
  <c r="F251" i="7"/>
  <c r="E251" i="7"/>
  <c r="C251" i="7"/>
  <c r="CF250" i="7"/>
  <c r="CD250" i="7"/>
  <c r="CC250" i="7"/>
  <c r="CB250" i="7"/>
  <c r="BZ250" i="7"/>
  <c r="BY250" i="7"/>
  <c r="BX250" i="7"/>
  <c r="BV250" i="7"/>
  <c r="BU250" i="7"/>
  <c r="BT250" i="7"/>
  <c r="BR250" i="7"/>
  <c r="BQ250" i="7"/>
  <c r="BP250" i="7"/>
  <c r="BN250" i="7"/>
  <c r="BM250" i="7"/>
  <c r="BL250" i="7"/>
  <c r="BJ250" i="7"/>
  <c r="BI250" i="7"/>
  <c r="BH250" i="7"/>
  <c r="BF250" i="7"/>
  <c r="BE250" i="7"/>
  <c r="BD250" i="7"/>
  <c r="BB250" i="7"/>
  <c r="BA250" i="7"/>
  <c r="AZ250" i="7"/>
  <c r="AX250" i="7"/>
  <c r="AW250" i="7"/>
  <c r="AV250" i="7"/>
  <c r="AT250" i="7"/>
  <c r="AS250" i="7"/>
  <c r="AR250" i="7"/>
  <c r="AP250" i="7"/>
  <c r="AO250" i="7"/>
  <c r="AN250" i="7"/>
  <c r="AL250" i="7"/>
  <c r="AK250" i="7"/>
  <c r="AJ250" i="7"/>
  <c r="AH250" i="7"/>
  <c r="AG250" i="7"/>
  <c r="AF250" i="7"/>
  <c r="AD250" i="7"/>
  <c r="AC250" i="7"/>
  <c r="AB250" i="7"/>
  <c r="Z250" i="7"/>
  <c r="Y250" i="7"/>
  <c r="X250" i="7"/>
  <c r="V250" i="7"/>
  <c r="U250" i="7"/>
  <c r="T250" i="7"/>
  <c r="R250" i="7"/>
  <c r="Q250" i="7"/>
  <c r="P250" i="7"/>
  <c r="N250" i="7"/>
  <c r="M250" i="7"/>
  <c r="L250" i="7"/>
  <c r="J250" i="7"/>
  <c r="I250" i="7"/>
  <c r="H250" i="7"/>
  <c r="F250" i="7"/>
  <c r="E250" i="7"/>
  <c r="D250" i="7"/>
  <c r="CF249" i="7"/>
  <c r="CE249" i="7"/>
  <c r="CC249" i="7"/>
  <c r="CB249" i="7"/>
  <c r="CA249" i="7"/>
  <c r="BY249" i="7"/>
  <c r="BX249" i="7"/>
  <c r="BW249" i="7"/>
  <c r="BU249" i="7"/>
  <c r="BT249" i="7"/>
  <c r="BS249" i="7"/>
  <c r="BQ249" i="7"/>
  <c r="BP249" i="7"/>
  <c r="BO249" i="7"/>
  <c r="BM249" i="7"/>
  <c r="BL249" i="7"/>
  <c r="BK249" i="7"/>
  <c r="BI249" i="7"/>
  <c r="BH249" i="7"/>
  <c r="BG249" i="7"/>
  <c r="BE249" i="7"/>
  <c r="BD249" i="7"/>
  <c r="BC249" i="7"/>
  <c r="BA249" i="7"/>
  <c r="AZ249" i="7"/>
  <c r="AY249" i="7"/>
  <c r="AW249" i="7"/>
  <c r="AV249" i="7"/>
  <c r="AU249" i="7"/>
  <c r="AS249" i="7"/>
  <c r="AR249" i="7"/>
  <c r="AQ249" i="7"/>
  <c r="AO249" i="7"/>
  <c r="AN249" i="7"/>
  <c r="AM249" i="7"/>
  <c r="AK249" i="7"/>
  <c r="AJ249" i="7"/>
  <c r="AI249" i="7"/>
  <c r="AG249" i="7"/>
  <c r="AF249" i="7"/>
  <c r="AE249" i="7"/>
  <c r="AC249" i="7"/>
  <c r="AB249" i="7"/>
  <c r="AA249" i="7"/>
  <c r="Y249" i="7"/>
  <c r="X249" i="7"/>
  <c r="W249" i="7"/>
  <c r="U249" i="7"/>
  <c r="T249" i="7"/>
  <c r="S249" i="7"/>
  <c r="Q249" i="7"/>
  <c r="P249" i="7"/>
  <c r="O249" i="7"/>
  <c r="M249" i="7"/>
  <c r="L249" i="7"/>
  <c r="K249" i="7"/>
  <c r="I249" i="7"/>
  <c r="H249" i="7"/>
  <c r="G249" i="7"/>
  <c r="E249" i="7"/>
  <c r="D249" i="7"/>
  <c r="C249" i="7"/>
  <c r="CF248" i="7"/>
  <c r="CE248" i="7"/>
  <c r="CD248" i="7"/>
  <c r="CC248" i="7"/>
  <c r="CB248" i="7"/>
  <c r="CA248" i="7"/>
  <c r="BZ248" i="7"/>
  <c r="BY248" i="7"/>
  <c r="BX248" i="7"/>
  <c r="BW248" i="7"/>
  <c r="BV248" i="7"/>
  <c r="BU248" i="7"/>
  <c r="BT248" i="7"/>
  <c r="BS248" i="7"/>
  <c r="BR248" i="7"/>
  <c r="BQ248" i="7"/>
  <c r="BP248" i="7"/>
  <c r="BO248" i="7"/>
  <c r="BN248" i="7"/>
  <c r="BM248" i="7"/>
  <c r="BL248" i="7"/>
  <c r="BK248" i="7"/>
  <c r="BJ248" i="7"/>
  <c r="BI248" i="7"/>
  <c r="BH248" i="7"/>
  <c r="BG248" i="7"/>
  <c r="BF248" i="7"/>
  <c r="BE248" i="7"/>
  <c r="BD248" i="7"/>
  <c r="BC248" i="7"/>
  <c r="BB248" i="7"/>
  <c r="BA248" i="7"/>
  <c r="AZ248" i="7"/>
  <c r="AY248" i="7"/>
  <c r="AX248" i="7"/>
  <c r="AW248" i="7"/>
  <c r="AV248" i="7"/>
  <c r="AU248" i="7"/>
  <c r="AT248" i="7"/>
  <c r="AS248" i="7"/>
  <c r="AR248" i="7"/>
  <c r="AQ248" i="7"/>
  <c r="AP248" i="7"/>
  <c r="AO248" i="7"/>
  <c r="AN248" i="7"/>
  <c r="AM248" i="7"/>
  <c r="AL248" i="7"/>
  <c r="AK248" i="7"/>
  <c r="AJ248" i="7"/>
  <c r="AI248" i="7"/>
  <c r="AH248" i="7"/>
  <c r="AG248" i="7"/>
  <c r="AF248" i="7"/>
  <c r="AE248" i="7"/>
  <c r="AD248" i="7"/>
  <c r="AC248" i="7"/>
  <c r="AB248" i="7"/>
  <c r="AA248" i="7"/>
  <c r="Z248" i="7"/>
  <c r="Y248" i="7"/>
  <c r="X248" i="7"/>
  <c r="W248" i="7"/>
  <c r="V248" i="7"/>
  <c r="U248" i="7"/>
  <c r="T248" i="7"/>
  <c r="S248" i="7"/>
  <c r="R248" i="7"/>
  <c r="Q248" i="7"/>
  <c r="P248" i="7"/>
  <c r="O248" i="7"/>
  <c r="N248" i="7"/>
  <c r="M248" i="7"/>
  <c r="L248" i="7"/>
  <c r="K248" i="7"/>
  <c r="J248" i="7"/>
  <c r="I248" i="7"/>
  <c r="H248" i="7"/>
  <c r="G248" i="7"/>
  <c r="F248" i="7"/>
  <c r="E248" i="7"/>
  <c r="D248" i="7"/>
  <c r="C248" i="7"/>
  <c r="CE247" i="7"/>
  <c r="CD247" i="7"/>
  <c r="CC247" i="7"/>
  <c r="CA247" i="7"/>
  <c r="BZ247" i="7"/>
  <c r="BY247" i="7"/>
  <c r="BW247" i="7"/>
  <c r="BV247" i="7"/>
  <c r="BU247" i="7"/>
  <c r="BS247" i="7"/>
  <c r="BR247" i="7"/>
  <c r="BQ247" i="7"/>
  <c r="BO247" i="7"/>
  <c r="BN247" i="7"/>
  <c r="BM247" i="7"/>
  <c r="BK247" i="7"/>
  <c r="BJ247" i="7"/>
  <c r="BI247" i="7"/>
  <c r="BG247" i="7"/>
  <c r="BF247" i="7"/>
  <c r="BE247" i="7"/>
  <c r="BC247" i="7"/>
  <c r="BB247" i="7"/>
  <c r="BA247" i="7"/>
  <c r="AY247" i="7"/>
  <c r="AX247" i="7"/>
  <c r="AW247" i="7"/>
  <c r="AU247" i="7"/>
  <c r="AT247" i="7"/>
  <c r="AS247" i="7"/>
  <c r="AQ247" i="7"/>
  <c r="AP247" i="7"/>
  <c r="AO247" i="7"/>
  <c r="AM247" i="7"/>
  <c r="AL247" i="7"/>
  <c r="AK247" i="7"/>
  <c r="AI247" i="7"/>
  <c r="AH247" i="7"/>
  <c r="AG247" i="7"/>
  <c r="AE247" i="7"/>
  <c r="AD247" i="7"/>
  <c r="AC247" i="7"/>
  <c r="AA247" i="7"/>
  <c r="Z247" i="7"/>
  <c r="Y247" i="7"/>
  <c r="W247" i="7"/>
  <c r="V247" i="7"/>
  <c r="U247" i="7"/>
  <c r="S247" i="7"/>
  <c r="R247" i="7"/>
  <c r="Q247" i="7"/>
  <c r="O247" i="7"/>
  <c r="N247" i="7"/>
  <c r="M247" i="7"/>
  <c r="K247" i="7"/>
  <c r="J247" i="7"/>
  <c r="I247" i="7"/>
  <c r="G247" i="7"/>
  <c r="F247" i="7"/>
  <c r="E247" i="7"/>
  <c r="C247" i="7"/>
  <c r="CF246" i="7"/>
  <c r="CD246" i="7"/>
  <c r="CC246" i="7"/>
  <c r="CB246" i="7"/>
  <c r="BZ246" i="7"/>
  <c r="BY246" i="7"/>
  <c r="BX246" i="7"/>
  <c r="BV246" i="7"/>
  <c r="BU246" i="7"/>
  <c r="BT246" i="7"/>
  <c r="BR246" i="7"/>
  <c r="BQ246" i="7"/>
  <c r="BP246" i="7"/>
  <c r="BN246" i="7"/>
  <c r="BM246" i="7"/>
  <c r="BL246" i="7"/>
  <c r="BJ246" i="7"/>
  <c r="BI246" i="7"/>
  <c r="BH246" i="7"/>
  <c r="BF246" i="7"/>
  <c r="BE246" i="7"/>
  <c r="BD246" i="7"/>
  <c r="BB246" i="7"/>
  <c r="BA246" i="7"/>
  <c r="AZ246" i="7"/>
  <c r="AX246" i="7"/>
  <c r="AW246" i="7"/>
  <c r="AV246" i="7"/>
  <c r="AT246" i="7"/>
  <c r="AS246" i="7"/>
  <c r="AR246" i="7"/>
  <c r="AP246" i="7"/>
  <c r="AO246" i="7"/>
  <c r="AN246" i="7"/>
  <c r="AL246" i="7"/>
  <c r="AK246" i="7"/>
  <c r="AJ246" i="7"/>
  <c r="AH246" i="7"/>
  <c r="AG246" i="7"/>
  <c r="AF246" i="7"/>
  <c r="AD246" i="7"/>
  <c r="AC246" i="7"/>
  <c r="AB246" i="7"/>
  <c r="Z246" i="7"/>
  <c r="Y246" i="7"/>
  <c r="X246" i="7"/>
  <c r="V246" i="7"/>
  <c r="U246" i="7"/>
  <c r="T246" i="7"/>
  <c r="R246" i="7"/>
  <c r="Q246" i="7"/>
  <c r="P246" i="7"/>
  <c r="N246" i="7"/>
  <c r="M246" i="7"/>
  <c r="L246" i="7"/>
  <c r="J246" i="7"/>
  <c r="I246" i="7"/>
  <c r="H246" i="7"/>
  <c r="F246" i="7"/>
  <c r="E246" i="7"/>
  <c r="D246" i="7"/>
  <c r="CF245" i="7"/>
  <c r="CE245" i="7"/>
  <c r="CC245" i="7"/>
  <c r="CB245" i="7"/>
  <c r="CA245" i="7"/>
  <c r="BY245" i="7"/>
  <c r="BX245" i="7"/>
  <c r="BW245" i="7"/>
  <c r="BU245" i="7"/>
  <c r="BT245" i="7"/>
  <c r="BS245" i="7"/>
  <c r="BQ245" i="7"/>
  <c r="BP245" i="7"/>
  <c r="BO245" i="7"/>
  <c r="BM245" i="7"/>
  <c r="BL245" i="7"/>
  <c r="BK245" i="7"/>
  <c r="BI245" i="7"/>
  <c r="BH245" i="7"/>
  <c r="BG245" i="7"/>
  <c r="BE245" i="7"/>
  <c r="BD245" i="7"/>
  <c r="BC245" i="7"/>
  <c r="BA245" i="7"/>
  <c r="AZ245" i="7"/>
  <c r="AY245" i="7"/>
  <c r="AW245" i="7"/>
  <c r="AV245" i="7"/>
  <c r="AU245" i="7"/>
  <c r="AS245" i="7"/>
  <c r="AR245" i="7"/>
  <c r="AQ245" i="7"/>
  <c r="AO245" i="7"/>
  <c r="AN245" i="7"/>
  <c r="AM245" i="7"/>
  <c r="AK245" i="7"/>
  <c r="AJ245" i="7"/>
  <c r="AI245" i="7"/>
  <c r="AG245" i="7"/>
  <c r="AF245" i="7"/>
  <c r="AE245" i="7"/>
  <c r="AC245" i="7"/>
  <c r="AB245" i="7"/>
  <c r="AA245" i="7"/>
  <c r="Y245" i="7"/>
  <c r="X245" i="7"/>
  <c r="W245" i="7"/>
  <c r="U245" i="7"/>
  <c r="T245" i="7"/>
  <c r="S245" i="7"/>
  <c r="Q245" i="7"/>
  <c r="P245" i="7"/>
  <c r="O245" i="7"/>
  <c r="M245" i="7"/>
  <c r="L245" i="7"/>
  <c r="K245" i="7"/>
  <c r="I245" i="7"/>
  <c r="H245" i="7"/>
  <c r="G245" i="7"/>
  <c r="E245" i="7"/>
  <c r="D245" i="7"/>
  <c r="C245" i="7"/>
  <c r="CF244" i="7"/>
  <c r="CE244" i="7"/>
  <c r="CD244" i="7"/>
  <c r="CB244" i="7"/>
  <c r="CA244" i="7"/>
  <c r="BZ244" i="7"/>
  <c r="BX244" i="7"/>
  <c r="BW244" i="7"/>
  <c r="BV244" i="7"/>
  <c r="BT244" i="7"/>
  <c r="BS244" i="7"/>
  <c r="BR244" i="7"/>
  <c r="BP244" i="7"/>
  <c r="BO244" i="7"/>
  <c r="BN244" i="7"/>
  <c r="BL244" i="7"/>
  <c r="BK244" i="7"/>
  <c r="BJ244" i="7"/>
  <c r="BH244" i="7"/>
  <c r="BG244" i="7"/>
  <c r="BF244" i="7"/>
  <c r="BD244" i="7"/>
  <c r="BC244" i="7"/>
  <c r="BB244" i="7"/>
  <c r="AZ244" i="7"/>
  <c r="AY244" i="7"/>
  <c r="AX244" i="7"/>
  <c r="AV244" i="7"/>
  <c r="AU244" i="7"/>
  <c r="AT244" i="7"/>
  <c r="AR244" i="7"/>
  <c r="AQ244" i="7"/>
  <c r="AP244" i="7"/>
  <c r="AN244" i="7"/>
  <c r="AM244" i="7"/>
  <c r="AL244" i="7"/>
  <c r="AJ244" i="7"/>
  <c r="AI244" i="7"/>
  <c r="AH244" i="7"/>
  <c r="AF244" i="7"/>
  <c r="AE244" i="7"/>
  <c r="AD244" i="7"/>
  <c r="AB244" i="7"/>
  <c r="AA244" i="7"/>
  <c r="Z244" i="7"/>
  <c r="X244" i="7"/>
  <c r="W244" i="7"/>
  <c r="V244" i="7"/>
  <c r="T244" i="7"/>
  <c r="S244" i="7"/>
  <c r="R244" i="7"/>
  <c r="P244" i="7"/>
  <c r="O244" i="7"/>
  <c r="N244" i="7"/>
  <c r="L244" i="7"/>
  <c r="K244" i="7"/>
  <c r="J244" i="7"/>
  <c r="H244" i="7"/>
  <c r="G244" i="7"/>
  <c r="F244" i="7"/>
  <c r="D244" i="7"/>
  <c r="C244" i="7"/>
  <c r="CE243" i="7"/>
  <c r="CD243" i="7"/>
  <c r="CC243" i="7"/>
  <c r="CA243" i="7"/>
  <c r="BZ243" i="7"/>
  <c r="BY243" i="7"/>
  <c r="BW243" i="7"/>
  <c r="BV243" i="7"/>
  <c r="BU243" i="7"/>
  <c r="BS243" i="7"/>
  <c r="BR243" i="7"/>
  <c r="BQ243" i="7"/>
  <c r="BO243" i="7"/>
  <c r="BN243" i="7"/>
  <c r="BM243" i="7"/>
  <c r="BK243" i="7"/>
  <c r="BJ243" i="7"/>
  <c r="BI243" i="7"/>
  <c r="BG243" i="7"/>
  <c r="BF243" i="7"/>
  <c r="BE243" i="7"/>
  <c r="BC243" i="7"/>
  <c r="BB243" i="7"/>
  <c r="BA243" i="7"/>
  <c r="AY243" i="7"/>
  <c r="AX243" i="7"/>
  <c r="AW243" i="7"/>
  <c r="AU243" i="7"/>
  <c r="AT243" i="7"/>
  <c r="AS243" i="7"/>
  <c r="AQ243" i="7"/>
  <c r="AP243" i="7"/>
  <c r="AO243" i="7"/>
  <c r="AM243" i="7"/>
  <c r="AL243" i="7"/>
  <c r="AK243" i="7"/>
  <c r="AI243" i="7"/>
  <c r="AH243" i="7"/>
  <c r="AG243" i="7"/>
  <c r="AE243" i="7"/>
  <c r="AD243" i="7"/>
  <c r="AC243" i="7"/>
  <c r="AA243" i="7"/>
  <c r="Z243" i="7"/>
  <c r="Y243" i="7"/>
  <c r="W243" i="7"/>
  <c r="V243" i="7"/>
  <c r="U243" i="7"/>
  <c r="S243" i="7"/>
  <c r="R243" i="7"/>
  <c r="Q243" i="7"/>
  <c r="O243" i="7"/>
  <c r="N243" i="7"/>
  <c r="M243" i="7"/>
  <c r="K243" i="7"/>
  <c r="J243" i="7"/>
  <c r="I243" i="7"/>
  <c r="G243" i="7"/>
  <c r="F243" i="7"/>
  <c r="E243" i="7"/>
  <c r="C243" i="7"/>
  <c r="CF242" i="7"/>
  <c r="CD242" i="7"/>
  <c r="CC242" i="7"/>
  <c r="CB242" i="7"/>
  <c r="BZ242" i="7"/>
  <c r="BY242" i="7"/>
  <c r="BX242" i="7"/>
  <c r="BV242" i="7"/>
  <c r="BU242" i="7"/>
  <c r="BT242" i="7"/>
  <c r="BR242" i="7"/>
  <c r="BQ242" i="7"/>
  <c r="BP242" i="7"/>
  <c r="BN242" i="7"/>
  <c r="BM242" i="7"/>
  <c r="BL242" i="7"/>
  <c r="BJ242" i="7"/>
  <c r="BI242" i="7"/>
  <c r="BH242" i="7"/>
  <c r="BF242" i="7"/>
  <c r="BE242" i="7"/>
  <c r="BD242" i="7"/>
  <c r="BB242" i="7"/>
  <c r="BA242" i="7"/>
  <c r="AZ242" i="7"/>
  <c r="AX242" i="7"/>
  <c r="AW242" i="7"/>
  <c r="AV242" i="7"/>
  <c r="AT242" i="7"/>
  <c r="AS242" i="7"/>
  <c r="AR242" i="7"/>
  <c r="AP242" i="7"/>
  <c r="AO242" i="7"/>
  <c r="AN242" i="7"/>
  <c r="AL242" i="7"/>
  <c r="AK242" i="7"/>
  <c r="AJ242" i="7"/>
  <c r="AH242" i="7"/>
  <c r="AG242" i="7"/>
  <c r="AF242" i="7"/>
  <c r="AD242" i="7"/>
  <c r="AC242" i="7"/>
  <c r="AB242" i="7"/>
  <c r="Z242" i="7"/>
  <c r="Y242" i="7"/>
  <c r="X242" i="7"/>
  <c r="V242" i="7"/>
  <c r="U242" i="7"/>
  <c r="T242" i="7"/>
  <c r="R242" i="7"/>
  <c r="Q242" i="7"/>
  <c r="P242" i="7"/>
  <c r="N242" i="7"/>
  <c r="M242" i="7"/>
  <c r="L242" i="7"/>
  <c r="J242" i="7"/>
  <c r="I242" i="7"/>
  <c r="H242" i="7"/>
  <c r="F242" i="7"/>
  <c r="E242" i="7"/>
  <c r="D242" i="7"/>
  <c r="CF241" i="7"/>
  <c r="CE241" i="7"/>
  <c r="CC241" i="7"/>
  <c r="CB241" i="7"/>
  <c r="CA241" i="7"/>
  <c r="BY241" i="7"/>
  <c r="BX241" i="7"/>
  <c r="BW241" i="7"/>
  <c r="BU241" i="7"/>
  <c r="BT241" i="7"/>
  <c r="BS241" i="7"/>
  <c r="BQ241" i="7"/>
  <c r="BP241" i="7"/>
  <c r="BO241" i="7"/>
  <c r="BM241" i="7"/>
  <c r="BL241" i="7"/>
  <c r="BK241" i="7"/>
  <c r="BI241" i="7"/>
  <c r="BH241" i="7"/>
  <c r="BG241" i="7"/>
  <c r="BE241" i="7"/>
  <c r="BD241" i="7"/>
  <c r="BC241" i="7"/>
  <c r="BA241" i="7"/>
  <c r="AZ241" i="7"/>
  <c r="AY241" i="7"/>
  <c r="AW241" i="7"/>
  <c r="AV241" i="7"/>
  <c r="AU241" i="7"/>
  <c r="AS241" i="7"/>
  <c r="AR241" i="7"/>
  <c r="AQ241" i="7"/>
  <c r="AO241" i="7"/>
  <c r="AN241" i="7"/>
  <c r="AM241" i="7"/>
  <c r="AK241" i="7"/>
  <c r="AJ241" i="7"/>
  <c r="AI241" i="7"/>
  <c r="AG241" i="7"/>
  <c r="AF241" i="7"/>
  <c r="AE241" i="7"/>
  <c r="AC241" i="7"/>
  <c r="AB241" i="7"/>
  <c r="AA241" i="7"/>
  <c r="Y241" i="7"/>
  <c r="X241" i="7"/>
  <c r="W241" i="7"/>
  <c r="U241" i="7"/>
  <c r="T241" i="7"/>
  <c r="S241" i="7"/>
  <c r="Q241" i="7"/>
  <c r="P241" i="7"/>
  <c r="O241" i="7"/>
  <c r="M241" i="7"/>
  <c r="L241" i="7"/>
  <c r="K241" i="7"/>
  <c r="I241" i="7"/>
  <c r="H241" i="7"/>
  <c r="G241" i="7"/>
  <c r="E241" i="7"/>
  <c r="D241" i="7"/>
  <c r="C241" i="7"/>
  <c r="CF240" i="7"/>
  <c r="CE240" i="7"/>
  <c r="CD240" i="7"/>
  <c r="CC240" i="7"/>
  <c r="CB240" i="7"/>
  <c r="CA240" i="7"/>
  <c r="BZ240" i="7"/>
  <c r="BY240" i="7"/>
  <c r="BX240" i="7"/>
  <c r="BW240" i="7"/>
  <c r="BV240" i="7"/>
  <c r="BU240" i="7"/>
  <c r="BT240" i="7"/>
  <c r="BS240" i="7"/>
  <c r="BR240" i="7"/>
  <c r="BQ240" i="7"/>
  <c r="BP240" i="7"/>
  <c r="BO240" i="7"/>
  <c r="BN240" i="7"/>
  <c r="BM240" i="7"/>
  <c r="BL240" i="7"/>
  <c r="BK240" i="7"/>
  <c r="BJ240" i="7"/>
  <c r="BI240" i="7"/>
  <c r="BH240" i="7"/>
  <c r="BG240" i="7"/>
  <c r="BF240" i="7"/>
  <c r="BE240" i="7"/>
  <c r="BD240" i="7"/>
  <c r="BC240" i="7"/>
  <c r="BB240" i="7"/>
  <c r="BA240" i="7"/>
  <c r="AZ240" i="7"/>
  <c r="AY240" i="7"/>
  <c r="AX240" i="7"/>
  <c r="AW240" i="7"/>
  <c r="AV240" i="7"/>
  <c r="AU240" i="7"/>
  <c r="AT240" i="7"/>
  <c r="AS240" i="7"/>
  <c r="AR240" i="7"/>
  <c r="AQ240" i="7"/>
  <c r="AP240" i="7"/>
  <c r="AO240" i="7"/>
  <c r="AN240" i="7"/>
  <c r="AM240" i="7"/>
  <c r="AL240" i="7"/>
  <c r="AK240" i="7"/>
  <c r="AJ240" i="7"/>
  <c r="AI240" i="7"/>
  <c r="AH240" i="7"/>
  <c r="AG240" i="7"/>
  <c r="AF240" i="7"/>
  <c r="AE240" i="7"/>
  <c r="AD240" i="7"/>
  <c r="AC240" i="7"/>
  <c r="AB240" i="7"/>
  <c r="AA240" i="7"/>
  <c r="Z240" i="7"/>
  <c r="Y240" i="7"/>
  <c r="X240" i="7"/>
  <c r="W240" i="7"/>
  <c r="V240" i="7"/>
  <c r="U240" i="7"/>
  <c r="T240" i="7"/>
  <c r="S240" i="7"/>
  <c r="R240" i="7"/>
  <c r="Q240" i="7"/>
  <c r="P240" i="7"/>
  <c r="O240" i="7"/>
  <c r="N240" i="7"/>
  <c r="M240" i="7"/>
  <c r="L240" i="7"/>
  <c r="K240" i="7"/>
  <c r="J240" i="7"/>
  <c r="I240" i="7"/>
  <c r="H240" i="7"/>
  <c r="G240" i="7"/>
  <c r="F240" i="7"/>
  <c r="E240" i="7"/>
  <c r="D240" i="7"/>
  <c r="C240" i="7"/>
  <c r="CE239" i="7"/>
  <c r="CD239" i="7"/>
  <c r="CC239" i="7"/>
  <c r="CA239" i="7"/>
  <c r="BZ239" i="7"/>
  <c r="BY239" i="7"/>
  <c r="BW239" i="7"/>
  <c r="BV239" i="7"/>
  <c r="BU239" i="7"/>
  <c r="BS239" i="7"/>
  <c r="BR239" i="7"/>
  <c r="BQ239" i="7"/>
  <c r="BO239" i="7"/>
  <c r="BN239" i="7"/>
  <c r="BM239" i="7"/>
  <c r="BK239" i="7"/>
  <c r="BJ239" i="7"/>
  <c r="BI239" i="7"/>
  <c r="BG239" i="7"/>
  <c r="BF239" i="7"/>
  <c r="BE239" i="7"/>
  <c r="BC239" i="7"/>
  <c r="BB239" i="7"/>
  <c r="BA239" i="7"/>
  <c r="AY239" i="7"/>
  <c r="AX239" i="7"/>
  <c r="AW239" i="7"/>
  <c r="AU239" i="7"/>
  <c r="AT239" i="7"/>
  <c r="AS239" i="7"/>
  <c r="AQ239" i="7"/>
  <c r="AP239" i="7"/>
  <c r="AO239" i="7"/>
  <c r="AM239" i="7"/>
  <c r="AL239" i="7"/>
  <c r="AK239" i="7"/>
  <c r="AI239" i="7"/>
  <c r="AH239" i="7"/>
  <c r="AG239" i="7"/>
  <c r="AE239" i="7"/>
  <c r="AD239" i="7"/>
  <c r="AC239" i="7"/>
  <c r="AA239" i="7"/>
  <c r="Z239" i="7"/>
  <c r="Y239" i="7"/>
  <c r="W239" i="7"/>
  <c r="V239" i="7"/>
  <c r="U239" i="7"/>
  <c r="S239" i="7"/>
  <c r="R239" i="7"/>
  <c r="Q239" i="7"/>
  <c r="O239" i="7"/>
  <c r="N239" i="7"/>
  <c r="M239" i="7"/>
  <c r="K239" i="7"/>
  <c r="J239" i="7"/>
  <c r="I239" i="7"/>
  <c r="G239" i="7"/>
  <c r="F239" i="7"/>
  <c r="E239" i="7"/>
  <c r="C239" i="7"/>
  <c r="CF238" i="7"/>
  <c r="CD238" i="7"/>
  <c r="CC238" i="7"/>
  <c r="CB238" i="7"/>
  <c r="BZ238" i="7"/>
  <c r="BY238" i="7"/>
  <c r="BX238" i="7"/>
  <c r="BV238" i="7"/>
  <c r="BU238" i="7"/>
  <c r="BT238" i="7"/>
  <c r="BR238" i="7"/>
  <c r="BQ238" i="7"/>
  <c r="BP238" i="7"/>
  <c r="BN238" i="7"/>
  <c r="BM238" i="7"/>
  <c r="BL238" i="7"/>
  <c r="BJ238" i="7"/>
  <c r="BI238" i="7"/>
  <c r="BH238" i="7"/>
  <c r="BF238" i="7"/>
  <c r="BE238" i="7"/>
  <c r="BD238" i="7"/>
  <c r="BB238" i="7"/>
  <c r="BA238" i="7"/>
  <c r="AZ238" i="7"/>
  <c r="AX238" i="7"/>
  <c r="AW238" i="7"/>
  <c r="AV238" i="7"/>
  <c r="AT238" i="7"/>
  <c r="AS238" i="7"/>
  <c r="AR238" i="7"/>
  <c r="AP238" i="7"/>
  <c r="AO238" i="7"/>
  <c r="AN238" i="7"/>
  <c r="AL238" i="7"/>
  <c r="AK238" i="7"/>
  <c r="AJ238" i="7"/>
  <c r="AH238" i="7"/>
  <c r="AG238" i="7"/>
  <c r="AF238" i="7"/>
  <c r="AD238" i="7"/>
  <c r="AC238" i="7"/>
  <c r="AB238" i="7"/>
  <c r="Z238" i="7"/>
  <c r="Y238" i="7"/>
  <c r="X238" i="7"/>
  <c r="V238" i="7"/>
  <c r="U238" i="7"/>
  <c r="T238" i="7"/>
  <c r="R238" i="7"/>
  <c r="Q238" i="7"/>
  <c r="P238" i="7"/>
  <c r="N238" i="7"/>
  <c r="M238" i="7"/>
  <c r="L238" i="7"/>
  <c r="J238" i="7"/>
  <c r="I238" i="7"/>
  <c r="H238" i="7"/>
  <c r="F238" i="7"/>
  <c r="E238" i="7"/>
  <c r="D238" i="7"/>
  <c r="CF237" i="7"/>
  <c r="CE237" i="7"/>
  <c r="CD237" i="7"/>
  <c r="CC237" i="7"/>
  <c r="CB237" i="7"/>
  <c r="CA237" i="7"/>
  <c r="BZ237" i="7"/>
  <c r="BY237" i="7"/>
  <c r="BX237" i="7"/>
  <c r="BW237" i="7"/>
  <c r="BV237" i="7"/>
  <c r="BU237" i="7"/>
  <c r="BT237" i="7"/>
  <c r="BS237" i="7"/>
  <c r="BR237" i="7"/>
  <c r="BQ237" i="7"/>
  <c r="BP237" i="7"/>
  <c r="BO237" i="7"/>
  <c r="BN237" i="7"/>
  <c r="BM237" i="7"/>
  <c r="BL237" i="7"/>
  <c r="BK237" i="7"/>
  <c r="BJ237" i="7"/>
  <c r="BI237" i="7"/>
  <c r="BH237" i="7"/>
  <c r="BG237" i="7"/>
  <c r="BF237" i="7"/>
  <c r="BE237" i="7"/>
  <c r="BD237" i="7"/>
  <c r="BC237" i="7"/>
  <c r="BB237" i="7"/>
  <c r="BA237" i="7"/>
  <c r="AZ237" i="7"/>
  <c r="AY237" i="7"/>
  <c r="AX237" i="7"/>
  <c r="AW237" i="7"/>
  <c r="AV237" i="7"/>
  <c r="AU237" i="7"/>
  <c r="AT237" i="7"/>
  <c r="AS237" i="7"/>
  <c r="AR237" i="7"/>
  <c r="AQ237" i="7"/>
  <c r="AP237" i="7"/>
  <c r="AO237" i="7"/>
  <c r="AN237" i="7"/>
  <c r="AM237" i="7"/>
  <c r="AL237" i="7"/>
  <c r="AK237" i="7"/>
  <c r="AJ237" i="7"/>
  <c r="AI237" i="7"/>
  <c r="AH237" i="7"/>
  <c r="AG237" i="7"/>
  <c r="AF237" i="7"/>
  <c r="AE237" i="7"/>
  <c r="AD237" i="7"/>
  <c r="AC237" i="7"/>
  <c r="AB237" i="7"/>
  <c r="AA237" i="7"/>
  <c r="Z237" i="7"/>
  <c r="Y237" i="7"/>
  <c r="X237" i="7"/>
  <c r="W237" i="7"/>
  <c r="V237" i="7"/>
  <c r="U237" i="7"/>
  <c r="T237" i="7"/>
  <c r="S237" i="7"/>
  <c r="R237" i="7"/>
  <c r="Q237" i="7"/>
  <c r="P237" i="7"/>
  <c r="O237" i="7"/>
  <c r="N237" i="7"/>
  <c r="M237" i="7"/>
  <c r="L237" i="7"/>
  <c r="K237" i="7"/>
  <c r="J237" i="7"/>
  <c r="I237" i="7"/>
  <c r="H237" i="7"/>
  <c r="G237" i="7"/>
  <c r="F237" i="7"/>
  <c r="E237" i="7"/>
  <c r="D237" i="7"/>
  <c r="C237" i="7"/>
  <c r="CF236" i="7"/>
  <c r="CE236" i="7"/>
  <c r="CD236" i="7"/>
  <c r="CB236" i="7"/>
  <c r="CA236" i="7"/>
  <c r="BZ236" i="7"/>
  <c r="BX236" i="7"/>
  <c r="BW236" i="7"/>
  <c r="BV236" i="7"/>
  <c r="BT236" i="7"/>
  <c r="BS236" i="7"/>
  <c r="BR236" i="7"/>
  <c r="BP236" i="7"/>
  <c r="BO236" i="7"/>
  <c r="BN236" i="7"/>
  <c r="BL236" i="7"/>
  <c r="BK236" i="7"/>
  <c r="BJ236" i="7"/>
  <c r="BH236" i="7"/>
  <c r="BG236" i="7"/>
  <c r="BF236" i="7"/>
  <c r="BD236" i="7"/>
  <c r="BC236" i="7"/>
  <c r="BB236" i="7"/>
  <c r="AZ236" i="7"/>
  <c r="AY236" i="7"/>
  <c r="AX236" i="7"/>
  <c r="AV236" i="7"/>
  <c r="AU236" i="7"/>
  <c r="AT236" i="7"/>
  <c r="AR236" i="7"/>
  <c r="AQ236" i="7"/>
  <c r="AP236" i="7"/>
  <c r="AN236" i="7"/>
  <c r="AM236" i="7"/>
  <c r="AL236" i="7"/>
  <c r="AJ236" i="7"/>
  <c r="AI236" i="7"/>
  <c r="AH236" i="7"/>
  <c r="AF236" i="7"/>
  <c r="AE236" i="7"/>
  <c r="AD236" i="7"/>
  <c r="AB236" i="7"/>
  <c r="AA236" i="7"/>
  <c r="Z236" i="7"/>
  <c r="X236" i="7"/>
  <c r="W236" i="7"/>
  <c r="V236" i="7"/>
  <c r="T236" i="7"/>
  <c r="S236" i="7"/>
  <c r="R236" i="7"/>
  <c r="P236" i="7"/>
  <c r="O236" i="7"/>
  <c r="N236" i="7"/>
  <c r="L236" i="7"/>
  <c r="K236" i="7"/>
  <c r="J236" i="7"/>
  <c r="H236" i="7"/>
  <c r="G236" i="7"/>
  <c r="F236" i="7"/>
  <c r="D236" i="7"/>
  <c r="C236" i="7"/>
  <c r="CE235" i="7"/>
  <c r="CD235" i="7"/>
  <c r="CC235" i="7"/>
  <c r="CA235" i="7"/>
  <c r="BZ235" i="7"/>
  <c r="BY235" i="7"/>
  <c r="BW235" i="7"/>
  <c r="BV235" i="7"/>
  <c r="BU235" i="7"/>
  <c r="BS235" i="7"/>
  <c r="BR235" i="7"/>
  <c r="BQ235" i="7"/>
  <c r="BO235" i="7"/>
  <c r="BN235" i="7"/>
  <c r="BM235" i="7"/>
  <c r="BK235" i="7"/>
  <c r="BJ235" i="7"/>
  <c r="BI235" i="7"/>
  <c r="BG235" i="7"/>
  <c r="BF235" i="7"/>
  <c r="BE235" i="7"/>
  <c r="BC235" i="7"/>
  <c r="BB235" i="7"/>
  <c r="BA235" i="7"/>
  <c r="AY235" i="7"/>
  <c r="AX235" i="7"/>
  <c r="AW235" i="7"/>
  <c r="AU235" i="7"/>
  <c r="AT235" i="7"/>
  <c r="AS235" i="7"/>
  <c r="AQ235" i="7"/>
  <c r="AP235" i="7"/>
  <c r="AO235" i="7"/>
  <c r="AM235" i="7"/>
  <c r="AL235" i="7"/>
  <c r="AK235" i="7"/>
  <c r="AI235" i="7"/>
  <c r="AH235" i="7"/>
  <c r="AG235" i="7"/>
  <c r="AE235" i="7"/>
  <c r="AD235" i="7"/>
  <c r="AC235" i="7"/>
  <c r="AA235" i="7"/>
  <c r="Z235" i="7"/>
  <c r="Y235" i="7"/>
  <c r="W235" i="7"/>
  <c r="V235" i="7"/>
  <c r="U235" i="7"/>
  <c r="S235" i="7"/>
  <c r="R235" i="7"/>
  <c r="Q235" i="7"/>
  <c r="O235" i="7"/>
  <c r="N235" i="7"/>
  <c r="M235" i="7"/>
  <c r="K235" i="7"/>
  <c r="J235" i="7"/>
  <c r="I235" i="7"/>
  <c r="G235" i="7"/>
  <c r="F235" i="7"/>
  <c r="E235" i="7"/>
  <c r="C235" i="7"/>
  <c r="CF234" i="7"/>
  <c r="CD234" i="7"/>
  <c r="CC234" i="7"/>
  <c r="CB234" i="7"/>
  <c r="BZ234" i="7"/>
  <c r="BY234" i="7"/>
  <c r="BX234" i="7"/>
  <c r="BV234" i="7"/>
  <c r="BU234" i="7"/>
  <c r="BT234" i="7"/>
  <c r="BR234" i="7"/>
  <c r="BQ234" i="7"/>
  <c r="BP234" i="7"/>
  <c r="BN234" i="7"/>
  <c r="BM234" i="7"/>
  <c r="BL234" i="7"/>
  <c r="BJ234" i="7"/>
  <c r="BI234" i="7"/>
  <c r="BH234" i="7"/>
  <c r="BF234" i="7"/>
  <c r="BE234" i="7"/>
  <c r="BD234" i="7"/>
  <c r="BB234" i="7"/>
  <c r="BA234" i="7"/>
  <c r="AZ234" i="7"/>
  <c r="AX234" i="7"/>
  <c r="AW234" i="7"/>
  <c r="AV234" i="7"/>
  <c r="AT234" i="7"/>
  <c r="AS234" i="7"/>
  <c r="AR234" i="7"/>
  <c r="AP234" i="7"/>
  <c r="AO234" i="7"/>
  <c r="AN234" i="7"/>
  <c r="AL234" i="7"/>
  <c r="AK234" i="7"/>
  <c r="AJ234" i="7"/>
  <c r="AH234" i="7"/>
  <c r="AG234" i="7"/>
  <c r="AF234" i="7"/>
  <c r="AD234" i="7"/>
  <c r="AC234" i="7"/>
  <c r="AB234" i="7"/>
  <c r="Z234" i="7"/>
  <c r="Y234" i="7"/>
  <c r="X234" i="7"/>
  <c r="V234" i="7"/>
  <c r="U234" i="7"/>
  <c r="T234" i="7"/>
  <c r="R234" i="7"/>
  <c r="Q234" i="7"/>
  <c r="P234" i="7"/>
  <c r="N234" i="7"/>
  <c r="M234" i="7"/>
  <c r="L234" i="7"/>
  <c r="J234" i="7"/>
  <c r="I234" i="7"/>
  <c r="H234" i="7"/>
  <c r="F234" i="7"/>
  <c r="E234" i="7"/>
  <c r="D234" i="7"/>
  <c r="CF233" i="7"/>
  <c r="CE233" i="7"/>
  <c r="CC233" i="7"/>
  <c r="CB233" i="7"/>
  <c r="CA233" i="7"/>
  <c r="BY233" i="7"/>
  <c r="BX233" i="7"/>
  <c r="BW233" i="7"/>
  <c r="BU233" i="7"/>
  <c r="BT233" i="7"/>
  <c r="BS233" i="7"/>
  <c r="BQ233" i="7"/>
  <c r="BP233" i="7"/>
  <c r="BO233" i="7"/>
  <c r="BM233" i="7"/>
  <c r="BL233" i="7"/>
  <c r="BK233" i="7"/>
  <c r="BI233" i="7"/>
  <c r="BH233" i="7"/>
  <c r="BG233" i="7"/>
  <c r="BE233" i="7"/>
  <c r="BD233" i="7"/>
  <c r="BC233" i="7"/>
  <c r="BA233" i="7"/>
  <c r="AZ233" i="7"/>
  <c r="AY233" i="7"/>
  <c r="AW233" i="7"/>
  <c r="AV233" i="7"/>
  <c r="AU233" i="7"/>
  <c r="AS233" i="7"/>
  <c r="AR233" i="7"/>
  <c r="AQ233" i="7"/>
  <c r="AO233" i="7"/>
  <c r="AN233" i="7"/>
  <c r="AM233" i="7"/>
  <c r="AK233" i="7"/>
  <c r="AJ233" i="7"/>
  <c r="AI233" i="7"/>
  <c r="AG233" i="7"/>
  <c r="AF233" i="7"/>
  <c r="AE233" i="7"/>
  <c r="AC233" i="7"/>
  <c r="AB233" i="7"/>
  <c r="AA233" i="7"/>
  <c r="Y233" i="7"/>
  <c r="X233" i="7"/>
  <c r="W233" i="7"/>
  <c r="U233" i="7"/>
  <c r="T233" i="7"/>
  <c r="S233" i="7"/>
  <c r="Q233" i="7"/>
  <c r="P233" i="7"/>
  <c r="O233" i="7"/>
  <c r="M233" i="7"/>
  <c r="L233" i="7"/>
  <c r="K233" i="7"/>
  <c r="I233" i="7"/>
  <c r="H233" i="7"/>
  <c r="G233" i="7"/>
  <c r="E233" i="7"/>
  <c r="D233" i="7"/>
  <c r="C233" i="7"/>
  <c r="CF232" i="7"/>
  <c r="CE232" i="7"/>
  <c r="CD232" i="7"/>
  <c r="CB232" i="7"/>
  <c r="CA232" i="7"/>
  <c r="BZ232" i="7"/>
  <c r="BX232" i="7"/>
  <c r="BW232" i="7"/>
  <c r="BV232" i="7"/>
  <c r="BT232" i="7"/>
  <c r="BS232" i="7"/>
  <c r="BR232" i="7"/>
  <c r="BP232" i="7"/>
  <c r="BO232" i="7"/>
  <c r="BN232" i="7"/>
  <c r="BL232" i="7"/>
  <c r="BK232" i="7"/>
  <c r="BJ232" i="7"/>
  <c r="BH232" i="7"/>
  <c r="BG232" i="7"/>
  <c r="BF232" i="7"/>
  <c r="BD232" i="7"/>
  <c r="BC232" i="7"/>
  <c r="BB232" i="7"/>
  <c r="AZ232" i="7"/>
  <c r="AY232" i="7"/>
  <c r="AX232" i="7"/>
  <c r="AV232" i="7"/>
  <c r="AU232" i="7"/>
  <c r="AT232" i="7"/>
  <c r="AR232" i="7"/>
  <c r="AQ232" i="7"/>
  <c r="AP232" i="7"/>
  <c r="AN232" i="7"/>
  <c r="AM232" i="7"/>
  <c r="AL232" i="7"/>
  <c r="AJ232" i="7"/>
  <c r="AI232" i="7"/>
  <c r="AH232" i="7"/>
  <c r="AF232" i="7"/>
  <c r="AE232" i="7"/>
  <c r="AD232" i="7"/>
  <c r="AB232" i="7"/>
  <c r="AA232" i="7"/>
  <c r="Z232" i="7"/>
  <c r="X232" i="7"/>
  <c r="W232" i="7"/>
  <c r="V232" i="7"/>
  <c r="T232" i="7"/>
  <c r="S232" i="7"/>
  <c r="R232" i="7"/>
  <c r="P232" i="7"/>
  <c r="O232" i="7"/>
  <c r="N232" i="7"/>
  <c r="L232" i="7"/>
  <c r="K232" i="7"/>
  <c r="J232" i="7"/>
  <c r="H232" i="7"/>
  <c r="G232" i="7"/>
  <c r="F232" i="7"/>
  <c r="D232" i="7"/>
  <c r="C232" i="7"/>
  <c r="CE231" i="7"/>
  <c r="CD231" i="7"/>
  <c r="CC231" i="7"/>
  <c r="CA231" i="7"/>
  <c r="BZ231" i="7"/>
  <c r="BY231" i="7"/>
  <c r="BW231" i="7"/>
  <c r="BV231" i="7"/>
  <c r="BU231" i="7"/>
  <c r="BS231" i="7"/>
  <c r="BR231" i="7"/>
  <c r="BQ231" i="7"/>
  <c r="BO231" i="7"/>
  <c r="BN231" i="7"/>
  <c r="BM231" i="7"/>
  <c r="BK231" i="7"/>
  <c r="BJ231" i="7"/>
  <c r="BI231" i="7"/>
  <c r="BG231" i="7"/>
  <c r="BF231" i="7"/>
  <c r="BE231" i="7"/>
  <c r="BC231" i="7"/>
  <c r="BB231" i="7"/>
  <c r="BA231" i="7"/>
  <c r="AY231" i="7"/>
  <c r="AX231" i="7"/>
  <c r="AW231" i="7"/>
  <c r="AU231" i="7"/>
  <c r="AT231" i="7"/>
  <c r="AS231" i="7"/>
  <c r="AQ231" i="7"/>
  <c r="AP231" i="7"/>
  <c r="AO231" i="7"/>
  <c r="AM231" i="7"/>
  <c r="AL231" i="7"/>
  <c r="AK231" i="7"/>
  <c r="AI231" i="7"/>
  <c r="AH231" i="7"/>
  <c r="AG231" i="7"/>
  <c r="AE231" i="7"/>
  <c r="AD231" i="7"/>
  <c r="AC231" i="7"/>
  <c r="AA231" i="7"/>
  <c r="Z231" i="7"/>
  <c r="Y231" i="7"/>
  <c r="W231" i="7"/>
  <c r="V231" i="7"/>
  <c r="U231" i="7"/>
  <c r="S231" i="7"/>
  <c r="R231" i="7"/>
  <c r="Q231" i="7"/>
  <c r="O231" i="7"/>
  <c r="N231" i="7"/>
  <c r="M231" i="7"/>
  <c r="K231" i="7"/>
  <c r="J231" i="7"/>
  <c r="I231" i="7"/>
  <c r="G231" i="7"/>
  <c r="F231" i="7"/>
  <c r="E231" i="7"/>
  <c r="C231" i="7"/>
  <c r="CF230" i="7"/>
  <c r="CD230" i="7"/>
  <c r="CC230" i="7"/>
  <c r="CB230" i="7"/>
  <c r="BZ230" i="7"/>
  <c r="BY230" i="7"/>
  <c r="BX230" i="7"/>
  <c r="BV230" i="7"/>
  <c r="BU230" i="7"/>
  <c r="BT230" i="7"/>
  <c r="BR230" i="7"/>
  <c r="BQ230" i="7"/>
  <c r="BP230" i="7"/>
  <c r="BN230" i="7"/>
  <c r="BM230" i="7"/>
  <c r="BL230" i="7"/>
  <c r="BJ230" i="7"/>
  <c r="BI230" i="7"/>
  <c r="BH230" i="7"/>
  <c r="BF230" i="7"/>
  <c r="BE230" i="7"/>
  <c r="BD230" i="7"/>
  <c r="BB230" i="7"/>
  <c r="BA230" i="7"/>
  <c r="AZ230" i="7"/>
  <c r="AX230" i="7"/>
  <c r="AW230" i="7"/>
  <c r="AV230" i="7"/>
  <c r="AT230" i="7"/>
  <c r="AS230" i="7"/>
  <c r="AR230" i="7"/>
  <c r="AP230" i="7"/>
  <c r="AO230" i="7"/>
  <c r="AN230" i="7"/>
  <c r="AL230" i="7"/>
  <c r="AK230" i="7"/>
  <c r="AJ230" i="7"/>
  <c r="AH230" i="7"/>
  <c r="AG230" i="7"/>
  <c r="AF230" i="7"/>
  <c r="AD230" i="7"/>
  <c r="AC230" i="7"/>
  <c r="AB230" i="7"/>
  <c r="Z230" i="7"/>
  <c r="Y230" i="7"/>
  <c r="X230" i="7"/>
  <c r="V230" i="7"/>
  <c r="U230" i="7"/>
  <c r="T230" i="7"/>
  <c r="R230" i="7"/>
  <c r="Q230" i="7"/>
  <c r="P230" i="7"/>
  <c r="N230" i="7"/>
  <c r="M230" i="7"/>
  <c r="L230" i="7"/>
  <c r="J230" i="7"/>
  <c r="I230" i="7"/>
  <c r="H230" i="7"/>
  <c r="F230" i="7"/>
  <c r="E230" i="7"/>
  <c r="D230" i="7"/>
  <c r="CF229" i="7"/>
  <c r="CE229" i="7"/>
  <c r="CC229" i="7"/>
  <c r="CB229" i="7"/>
  <c r="CA229" i="7"/>
  <c r="BY229" i="7"/>
  <c r="BX229" i="7"/>
  <c r="BW229" i="7"/>
  <c r="BU229" i="7"/>
  <c r="BT229" i="7"/>
  <c r="BS229" i="7"/>
  <c r="BQ229" i="7"/>
  <c r="BP229" i="7"/>
  <c r="BO229" i="7"/>
  <c r="BM229" i="7"/>
  <c r="BL229" i="7"/>
  <c r="BK229" i="7"/>
  <c r="BI229" i="7"/>
  <c r="BH229" i="7"/>
  <c r="BG229" i="7"/>
  <c r="BE229" i="7"/>
  <c r="BD229" i="7"/>
  <c r="BC229" i="7"/>
  <c r="BA229" i="7"/>
  <c r="AZ229" i="7"/>
  <c r="AY229" i="7"/>
  <c r="AW229" i="7"/>
  <c r="AV229" i="7"/>
  <c r="AU229" i="7"/>
  <c r="AS229" i="7"/>
  <c r="AR229" i="7"/>
  <c r="AQ229" i="7"/>
  <c r="AO229" i="7"/>
  <c r="AN229" i="7"/>
  <c r="AM229" i="7"/>
  <c r="AK229" i="7"/>
  <c r="AJ229" i="7"/>
  <c r="AI229" i="7"/>
  <c r="AG229" i="7"/>
  <c r="AF229" i="7"/>
  <c r="AE229" i="7"/>
  <c r="AC229" i="7"/>
  <c r="AB229" i="7"/>
  <c r="AA229" i="7"/>
  <c r="Y229" i="7"/>
  <c r="X229" i="7"/>
  <c r="W229" i="7"/>
  <c r="U229" i="7"/>
  <c r="T229" i="7"/>
  <c r="S229" i="7"/>
  <c r="Q229" i="7"/>
  <c r="P229" i="7"/>
  <c r="O229" i="7"/>
  <c r="M229" i="7"/>
  <c r="L229" i="7"/>
  <c r="K229" i="7"/>
  <c r="I229" i="7"/>
  <c r="H229" i="7"/>
  <c r="G229" i="7"/>
  <c r="E229" i="7"/>
  <c r="D229" i="7"/>
  <c r="C229" i="7"/>
  <c r="CF228" i="7"/>
  <c r="CE228" i="7"/>
  <c r="CD228" i="7"/>
  <c r="CB228" i="7"/>
  <c r="CA228" i="7"/>
  <c r="BZ228" i="7"/>
  <c r="BX228" i="7"/>
  <c r="BW228" i="7"/>
  <c r="BV228" i="7"/>
  <c r="BT228" i="7"/>
  <c r="BS228" i="7"/>
  <c r="BR228" i="7"/>
  <c r="BP228" i="7"/>
  <c r="BO228" i="7"/>
  <c r="BN228" i="7"/>
  <c r="BL228" i="7"/>
  <c r="BK228" i="7"/>
  <c r="BJ228" i="7"/>
  <c r="BH228" i="7"/>
  <c r="BG228" i="7"/>
  <c r="BF228" i="7"/>
  <c r="BD228" i="7"/>
  <c r="BC228" i="7"/>
  <c r="BB228" i="7"/>
  <c r="AZ228" i="7"/>
  <c r="AY228" i="7"/>
  <c r="AX228" i="7"/>
  <c r="AV228" i="7"/>
  <c r="AU228" i="7"/>
  <c r="AT228" i="7"/>
  <c r="AR228" i="7"/>
  <c r="AQ228" i="7"/>
  <c r="AP228" i="7"/>
  <c r="AN228" i="7"/>
  <c r="AM228" i="7"/>
  <c r="AL228" i="7"/>
  <c r="AJ228" i="7"/>
  <c r="AI228" i="7"/>
  <c r="AH228" i="7"/>
  <c r="AF228" i="7"/>
  <c r="AE228" i="7"/>
  <c r="AD228" i="7"/>
  <c r="AB228" i="7"/>
  <c r="AA228" i="7"/>
  <c r="Z228" i="7"/>
  <c r="X228" i="7"/>
  <c r="W228" i="7"/>
  <c r="V228" i="7"/>
  <c r="T228" i="7"/>
  <c r="S228" i="7"/>
  <c r="R228" i="7"/>
  <c r="P228" i="7"/>
  <c r="O228" i="7"/>
  <c r="N228" i="7"/>
  <c r="L228" i="7"/>
  <c r="K228" i="7"/>
  <c r="J228" i="7"/>
  <c r="H228" i="7"/>
  <c r="G228" i="7"/>
  <c r="F228" i="7"/>
  <c r="D228" i="7"/>
  <c r="C228" i="7"/>
  <c r="CE227" i="7"/>
  <c r="CD227" i="7"/>
  <c r="CC227" i="7"/>
  <c r="CA227" i="7"/>
  <c r="BZ227" i="7"/>
  <c r="BY227" i="7"/>
  <c r="BW227" i="7"/>
  <c r="BV227" i="7"/>
  <c r="BU227" i="7"/>
  <c r="BS227" i="7"/>
  <c r="BR227" i="7"/>
  <c r="BQ227" i="7"/>
  <c r="BO227" i="7"/>
  <c r="BN227" i="7"/>
  <c r="BM227" i="7"/>
  <c r="BK227" i="7"/>
  <c r="BJ227" i="7"/>
  <c r="BI227" i="7"/>
  <c r="BG227" i="7"/>
  <c r="BF227" i="7"/>
  <c r="BE227" i="7"/>
  <c r="BC227" i="7"/>
  <c r="BB227" i="7"/>
  <c r="BA227" i="7"/>
  <c r="AY227" i="7"/>
  <c r="AX227" i="7"/>
  <c r="AW227" i="7"/>
  <c r="AU227" i="7"/>
  <c r="AT227" i="7"/>
  <c r="AS227" i="7"/>
  <c r="AQ227" i="7"/>
  <c r="AP227" i="7"/>
  <c r="AO227" i="7"/>
  <c r="AM227" i="7"/>
  <c r="AL227" i="7"/>
  <c r="AK227" i="7"/>
  <c r="AI227" i="7"/>
  <c r="AH227" i="7"/>
  <c r="AG227" i="7"/>
  <c r="AE227" i="7"/>
  <c r="AD227" i="7"/>
  <c r="AC227" i="7"/>
  <c r="AA227" i="7"/>
  <c r="Z227" i="7"/>
  <c r="Y227" i="7"/>
  <c r="W227" i="7"/>
  <c r="V227" i="7"/>
  <c r="U227" i="7"/>
  <c r="S227" i="7"/>
  <c r="R227" i="7"/>
  <c r="Q227" i="7"/>
  <c r="O227" i="7"/>
  <c r="N227" i="7"/>
  <c r="M227" i="7"/>
  <c r="K227" i="7"/>
  <c r="J227" i="7"/>
  <c r="I227" i="7"/>
  <c r="G227" i="7"/>
  <c r="F227" i="7"/>
  <c r="E227" i="7"/>
  <c r="C227" i="7"/>
  <c r="CF226" i="7"/>
  <c r="CD226" i="7"/>
  <c r="CC226" i="7"/>
  <c r="CB226" i="7"/>
  <c r="BZ226" i="7"/>
  <c r="BY226" i="7"/>
  <c r="BX226" i="7"/>
  <c r="BV226" i="7"/>
  <c r="BU226" i="7"/>
  <c r="BT226" i="7"/>
  <c r="BR226" i="7"/>
  <c r="BQ226" i="7"/>
  <c r="BP226" i="7"/>
  <c r="BN226" i="7"/>
  <c r="BM226" i="7"/>
  <c r="BL226" i="7"/>
  <c r="BJ226" i="7"/>
  <c r="BI226" i="7"/>
  <c r="BH226" i="7"/>
  <c r="BF226" i="7"/>
  <c r="BE226" i="7"/>
  <c r="BD226" i="7"/>
  <c r="BB226" i="7"/>
  <c r="BA226" i="7"/>
  <c r="AZ226" i="7"/>
  <c r="AX226" i="7"/>
  <c r="AW226" i="7"/>
  <c r="AV226" i="7"/>
  <c r="AT226" i="7"/>
  <c r="AS226" i="7"/>
  <c r="AR226" i="7"/>
  <c r="AP226" i="7"/>
  <c r="AO226" i="7"/>
  <c r="AN226" i="7"/>
  <c r="AL226" i="7"/>
  <c r="AK226" i="7"/>
  <c r="AJ226" i="7"/>
  <c r="AH226" i="7"/>
  <c r="AG226" i="7"/>
  <c r="AF226" i="7"/>
  <c r="AD226" i="7"/>
  <c r="AC226" i="7"/>
  <c r="AB226" i="7"/>
  <c r="Z226" i="7"/>
  <c r="Y226" i="7"/>
  <c r="X226" i="7"/>
  <c r="V226" i="7"/>
  <c r="U226" i="7"/>
  <c r="T226" i="7"/>
  <c r="R226" i="7"/>
  <c r="Q226" i="7"/>
  <c r="P226" i="7"/>
  <c r="N226" i="7"/>
  <c r="M226" i="7"/>
  <c r="L226" i="7"/>
  <c r="J226" i="7"/>
  <c r="I226" i="7"/>
  <c r="H226" i="7"/>
  <c r="F226" i="7"/>
  <c r="E226" i="7"/>
  <c r="D226" i="7"/>
  <c r="CF225" i="7"/>
  <c r="CE225" i="7"/>
  <c r="CC225" i="7"/>
  <c r="CB225" i="7"/>
  <c r="CA225" i="7"/>
  <c r="BY225" i="7"/>
  <c r="BX225" i="7"/>
  <c r="BW225" i="7"/>
  <c r="BU225" i="7"/>
  <c r="BT225" i="7"/>
  <c r="BS225" i="7"/>
  <c r="BQ225" i="7"/>
  <c r="BP225" i="7"/>
  <c r="BO225" i="7"/>
  <c r="BM225" i="7"/>
  <c r="BL225" i="7"/>
  <c r="BK225" i="7"/>
  <c r="BI225" i="7"/>
  <c r="BH225" i="7"/>
  <c r="BG225" i="7"/>
  <c r="BE225" i="7"/>
  <c r="BD225" i="7"/>
  <c r="BC225" i="7"/>
  <c r="BA225" i="7"/>
  <c r="AZ225" i="7"/>
  <c r="AY225" i="7"/>
  <c r="AW225" i="7"/>
  <c r="AV225" i="7"/>
  <c r="AU225" i="7"/>
  <c r="AS225" i="7"/>
  <c r="AR225" i="7"/>
  <c r="AQ225" i="7"/>
  <c r="AO225" i="7"/>
  <c r="AN225" i="7"/>
  <c r="AM225" i="7"/>
  <c r="AK225" i="7"/>
  <c r="AJ225" i="7"/>
  <c r="AI225" i="7"/>
  <c r="AG225" i="7"/>
  <c r="AF225" i="7"/>
  <c r="AE225" i="7"/>
  <c r="AC225" i="7"/>
  <c r="AB225" i="7"/>
  <c r="AA225" i="7"/>
  <c r="Y225" i="7"/>
  <c r="X225" i="7"/>
  <c r="W225" i="7"/>
  <c r="U225" i="7"/>
  <c r="T225" i="7"/>
  <c r="S225" i="7"/>
  <c r="Q225" i="7"/>
  <c r="P225" i="7"/>
  <c r="O225" i="7"/>
  <c r="M225" i="7"/>
  <c r="L225" i="7"/>
  <c r="K225" i="7"/>
  <c r="I225" i="7"/>
  <c r="H225" i="7"/>
  <c r="G225" i="7"/>
  <c r="E225" i="7"/>
  <c r="D225" i="7"/>
  <c r="C225" i="7"/>
  <c r="CF224" i="7"/>
  <c r="CE224" i="7"/>
  <c r="CD224" i="7"/>
  <c r="CB224" i="7"/>
  <c r="CA224" i="7"/>
  <c r="BZ224" i="7"/>
  <c r="BX224" i="7"/>
  <c r="BW224" i="7"/>
  <c r="BV224" i="7"/>
  <c r="BT224" i="7"/>
  <c r="BS224" i="7"/>
  <c r="BR224" i="7"/>
  <c r="BP224" i="7"/>
  <c r="BO224" i="7"/>
  <c r="BN224" i="7"/>
  <c r="BL224" i="7"/>
  <c r="BK224" i="7"/>
  <c r="BJ224" i="7"/>
  <c r="BH224" i="7"/>
  <c r="BG224" i="7"/>
  <c r="BF224" i="7"/>
  <c r="BD224" i="7"/>
  <c r="BC224" i="7"/>
  <c r="BB224" i="7"/>
  <c r="AZ224" i="7"/>
  <c r="AY224" i="7"/>
  <c r="AX224" i="7"/>
  <c r="AV224" i="7"/>
  <c r="AU224" i="7"/>
  <c r="AT224" i="7"/>
  <c r="AR224" i="7"/>
  <c r="AQ224" i="7"/>
  <c r="AP224" i="7"/>
  <c r="AN224" i="7"/>
  <c r="AM224" i="7"/>
  <c r="AL224" i="7"/>
  <c r="AJ224" i="7"/>
  <c r="AI224" i="7"/>
  <c r="AH224" i="7"/>
  <c r="AF224" i="7"/>
  <c r="AE224" i="7"/>
  <c r="AD224" i="7"/>
  <c r="AB224" i="7"/>
  <c r="AA224" i="7"/>
  <c r="Z224" i="7"/>
  <c r="X224" i="7"/>
  <c r="W224" i="7"/>
  <c r="V224" i="7"/>
  <c r="T224" i="7"/>
  <c r="S224" i="7"/>
  <c r="R224" i="7"/>
  <c r="P224" i="7"/>
  <c r="O224" i="7"/>
  <c r="N224" i="7"/>
  <c r="L224" i="7"/>
  <c r="K224" i="7"/>
  <c r="J224" i="7"/>
  <c r="H224" i="7"/>
  <c r="G224" i="7"/>
  <c r="F224" i="7"/>
  <c r="D224" i="7"/>
  <c r="C224" i="7"/>
  <c r="CE223" i="7"/>
  <c r="CD223" i="7"/>
  <c r="CC223" i="7"/>
  <c r="CA223" i="7"/>
  <c r="BZ223" i="7"/>
  <c r="BY223" i="7"/>
  <c r="BW223" i="7"/>
  <c r="BV223" i="7"/>
  <c r="BU223" i="7"/>
  <c r="BS223" i="7"/>
  <c r="BR223" i="7"/>
  <c r="BQ223" i="7"/>
  <c r="BO223" i="7"/>
  <c r="BN223" i="7"/>
  <c r="BM223" i="7"/>
  <c r="BK223" i="7"/>
  <c r="BJ223" i="7"/>
  <c r="BI223" i="7"/>
  <c r="BG223" i="7"/>
  <c r="BF223" i="7"/>
  <c r="BE223" i="7"/>
  <c r="BC223" i="7"/>
  <c r="BB223" i="7"/>
  <c r="BA223" i="7"/>
  <c r="AY223" i="7"/>
  <c r="AX223" i="7"/>
  <c r="AW223" i="7"/>
  <c r="AU223" i="7"/>
  <c r="AT223" i="7"/>
  <c r="AS223" i="7"/>
  <c r="AQ223" i="7"/>
  <c r="AP223" i="7"/>
  <c r="AO223" i="7"/>
  <c r="AM223" i="7"/>
  <c r="AL223" i="7"/>
  <c r="AK223" i="7"/>
  <c r="AI223" i="7"/>
  <c r="AH223" i="7"/>
  <c r="AG223" i="7"/>
  <c r="AE223" i="7"/>
  <c r="AD223" i="7"/>
  <c r="AC223" i="7"/>
  <c r="AA223" i="7"/>
  <c r="Z223" i="7"/>
  <c r="Y223" i="7"/>
  <c r="W223" i="7"/>
  <c r="V223" i="7"/>
  <c r="U223" i="7"/>
  <c r="S223" i="7"/>
  <c r="R223" i="7"/>
  <c r="Q223" i="7"/>
  <c r="O223" i="7"/>
  <c r="N223" i="7"/>
  <c r="M223" i="7"/>
  <c r="K223" i="7"/>
  <c r="J223" i="7"/>
  <c r="I223" i="7"/>
  <c r="G223" i="7"/>
  <c r="F223" i="7"/>
  <c r="E223" i="7"/>
  <c r="C223" i="7"/>
  <c r="CF222" i="7"/>
  <c r="CD222" i="7"/>
  <c r="CC222" i="7"/>
  <c r="CB222" i="7"/>
  <c r="BZ222" i="7"/>
  <c r="BY222" i="7"/>
  <c r="BX222" i="7"/>
  <c r="BV222" i="7"/>
  <c r="BU222" i="7"/>
  <c r="BT222" i="7"/>
  <c r="BR222" i="7"/>
  <c r="BQ222" i="7"/>
  <c r="BP222" i="7"/>
  <c r="BN222" i="7"/>
  <c r="BM222" i="7"/>
  <c r="BL222" i="7"/>
  <c r="BJ222" i="7"/>
  <c r="BI222" i="7"/>
  <c r="BH222" i="7"/>
  <c r="BF222" i="7"/>
  <c r="BE222" i="7"/>
  <c r="BD222" i="7"/>
  <c r="BB222" i="7"/>
  <c r="BA222" i="7"/>
  <c r="AZ222" i="7"/>
  <c r="AX222" i="7"/>
  <c r="AW222" i="7"/>
  <c r="AV222" i="7"/>
  <c r="AT222" i="7"/>
  <c r="AS222" i="7"/>
  <c r="AR222" i="7"/>
  <c r="AP222" i="7"/>
  <c r="AO222" i="7"/>
  <c r="AN222" i="7"/>
  <c r="AL222" i="7"/>
  <c r="AK222" i="7"/>
  <c r="AJ222" i="7"/>
  <c r="AH222" i="7"/>
  <c r="AG222" i="7"/>
  <c r="AF222" i="7"/>
  <c r="AD222" i="7"/>
  <c r="AC222" i="7"/>
  <c r="AB222" i="7"/>
  <c r="Z222" i="7"/>
  <c r="Y222" i="7"/>
  <c r="X222" i="7"/>
  <c r="V222" i="7"/>
  <c r="U222" i="7"/>
  <c r="T222" i="7"/>
  <c r="R222" i="7"/>
  <c r="Q222" i="7"/>
  <c r="P222" i="7"/>
  <c r="N222" i="7"/>
  <c r="M222" i="7"/>
  <c r="L222" i="7"/>
  <c r="J222" i="7"/>
  <c r="I222" i="7"/>
  <c r="H222" i="7"/>
  <c r="F222" i="7"/>
  <c r="E222" i="7"/>
  <c r="D222" i="7"/>
  <c r="CF221" i="7"/>
  <c r="CE221" i="7"/>
  <c r="CC221" i="7"/>
  <c r="CB221" i="7"/>
  <c r="CA221" i="7"/>
  <c r="BY221" i="7"/>
  <c r="BX221" i="7"/>
  <c r="BW221" i="7"/>
  <c r="BU221" i="7"/>
  <c r="BT221" i="7"/>
  <c r="BS221" i="7"/>
  <c r="BQ221" i="7"/>
  <c r="BP221" i="7"/>
  <c r="BO221" i="7"/>
  <c r="BM221" i="7"/>
  <c r="BL221" i="7"/>
  <c r="BK221" i="7"/>
  <c r="BI221" i="7"/>
  <c r="BH221" i="7"/>
  <c r="BG221" i="7"/>
  <c r="BE221" i="7"/>
  <c r="BD221" i="7"/>
  <c r="BC221" i="7"/>
  <c r="BA221" i="7"/>
  <c r="AZ221" i="7"/>
  <c r="AY221" i="7"/>
  <c r="AW221" i="7"/>
  <c r="AV221" i="7"/>
  <c r="AU221" i="7"/>
  <c r="AS221" i="7"/>
  <c r="AR221" i="7"/>
  <c r="AQ221" i="7"/>
  <c r="AO221" i="7"/>
  <c r="AN221" i="7"/>
  <c r="AM221" i="7"/>
  <c r="AK221" i="7"/>
  <c r="AJ221" i="7"/>
  <c r="AI221" i="7"/>
  <c r="AG221" i="7"/>
  <c r="AF221" i="7"/>
  <c r="AE221" i="7"/>
  <c r="AC221" i="7"/>
  <c r="AB221" i="7"/>
  <c r="AA221" i="7"/>
  <c r="Y221" i="7"/>
  <c r="X221" i="7"/>
  <c r="W221" i="7"/>
  <c r="U221" i="7"/>
  <c r="T221" i="7"/>
  <c r="S221" i="7"/>
  <c r="Q221" i="7"/>
  <c r="P221" i="7"/>
  <c r="O221" i="7"/>
  <c r="M221" i="7"/>
  <c r="L221" i="7"/>
  <c r="K221" i="7"/>
  <c r="I221" i="7"/>
  <c r="H221" i="7"/>
  <c r="G221" i="7"/>
  <c r="E221" i="7"/>
  <c r="D221" i="7"/>
  <c r="C221" i="7"/>
  <c r="CF220" i="7"/>
  <c r="CE220" i="7"/>
  <c r="CD220" i="7"/>
  <c r="CC220" i="7"/>
  <c r="CB220" i="7"/>
  <c r="CA220" i="7"/>
  <c r="BZ220" i="7"/>
  <c r="BY220" i="7"/>
  <c r="BX220" i="7"/>
  <c r="BW220" i="7"/>
  <c r="BV220" i="7"/>
  <c r="BU220" i="7"/>
  <c r="BT220" i="7"/>
  <c r="BS220" i="7"/>
  <c r="BR220" i="7"/>
  <c r="BQ220" i="7"/>
  <c r="BP220" i="7"/>
  <c r="BO220" i="7"/>
  <c r="BN220" i="7"/>
  <c r="BM220" i="7"/>
  <c r="BL220" i="7"/>
  <c r="BK220" i="7"/>
  <c r="BJ220" i="7"/>
  <c r="BI220" i="7"/>
  <c r="BH220" i="7"/>
  <c r="BG220" i="7"/>
  <c r="BF220" i="7"/>
  <c r="BE220" i="7"/>
  <c r="BD220" i="7"/>
  <c r="BC220" i="7"/>
  <c r="BB220" i="7"/>
  <c r="BA220" i="7"/>
  <c r="AZ220" i="7"/>
  <c r="AY220" i="7"/>
  <c r="AX220" i="7"/>
  <c r="AW220" i="7"/>
  <c r="AV220" i="7"/>
  <c r="AU220" i="7"/>
  <c r="AT220" i="7"/>
  <c r="AS220" i="7"/>
  <c r="AR220" i="7"/>
  <c r="AQ220" i="7"/>
  <c r="AP220" i="7"/>
  <c r="AO220" i="7"/>
  <c r="AN220" i="7"/>
  <c r="AM220" i="7"/>
  <c r="AL220" i="7"/>
  <c r="AK220" i="7"/>
  <c r="AJ220" i="7"/>
  <c r="AI220" i="7"/>
  <c r="AH220" i="7"/>
  <c r="AG220" i="7"/>
  <c r="AF220" i="7"/>
  <c r="AE220" i="7"/>
  <c r="AD220" i="7"/>
  <c r="AC220" i="7"/>
  <c r="AB220" i="7"/>
  <c r="AA220" i="7"/>
  <c r="Z220" i="7"/>
  <c r="Y220" i="7"/>
  <c r="X220" i="7"/>
  <c r="W220" i="7"/>
  <c r="V220" i="7"/>
  <c r="U220" i="7"/>
  <c r="T220" i="7"/>
  <c r="S220" i="7"/>
  <c r="R220" i="7"/>
  <c r="Q220" i="7"/>
  <c r="P220" i="7"/>
  <c r="O220" i="7"/>
  <c r="N220" i="7"/>
  <c r="M220" i="7"/>
  <c r="L220" i="7"/>
  <c r="K220" i="7"/>
  <c r="J220" i="7"/>
  <c r="I220" i="7"/>
  <c r="H220" i="7"/>
  <c r="G220" i="7"/>
  <c r="F220" i="7"/>
  <c r="E220" i="7"/>
  <c r="D220" i="7"/>
  <c r="C220" i="7"/>
  <c r="CE219" i="7"/>
  <c r="CD219" i="7"/>
  <c r="CC219" i="7"/>
  <c r="CA219" i="7"/>
  <c r="BZ219" i="7"/>
  <c r="BY219" i="7"/>
  <c r="BW219" i="7"/>
  <c r="BV219" i="7"/>
  <c r="BU219" i="7"/>
  <c r="BS219" i="7"/>
  <c r="BR219" i="7"/>
  <c r="BQ219" i="7"/>
  <c r="BO219" i="7"/>
  <c r="BN219" i="7"/>
  <c r="BM219" i="7"/>
  <c r="BK219" i="7"/>
  <c r="BJ219" i="7"/>
  <c r="BI219" i="7"/>
  <c r="BG219" i="7"/>
  <c r="BF219" i="7"/>
  <c r="BE219" i="7"/>
  <c r="BC219" i="7"/>
  <c r="BB219" i="7"/>
  <c r="BA219" i="7"/>
  <c r="AY219" i="7"/>
  <c r="AX219" i="7"/>
  <c r="AW219" i="7"/>
  <c r="AU219" i="7"/>
  <c r="AT219" i="7"/>
  <c r="AS219" i="7"/>
  <c r="AQ219" i="7"/>
  <c r="AP219" i="7"/>
  <c r="AO219" i="7"/>
  <c r="AM219" i="7"/>
  <c r="AL219" i="7"/>
  <c r="AK219" i="7"/>
  <c r="AI219" i="7"/>
  <c r="AH219" i="7"/>
  <c r="AG219" i="7"/>
  <c r="AE219" i="7"/>
  <c r="AD219" i="7"/>
  <c r="AC219" i="7"/>
  <c r="AA219" i="7"/>
  <c r="Z219" i="7"/>
  <c r="Y219" i="7"/>
  <c r="W219" i="7"/>
  <c r="V219" i="7"/>
  <c r="U219" i="7"/>
  <c r="S219" i="7"/>
  <c r="R219" i="7"/>
  <c r="Q219" i="7"/>
  <c r="O219" i="7"/>
  <c r="N219" i="7"/>
  <c r="M219" i="7"/>
  <c r="K219" i="7"/>
  <c r="J219" i="7"/>
  <c r="I219" i="7"/>
  <c r="G219" i="7"/>
  <c r="F219" i="7"/>
  <c r="E219" i="7"/>
  <c r="C219" i="7"/>
  <c r="CF218" i="7"/>
  <c r="CD218" i="7"/>
  <c r="CC218" i="7"/>
  <c r="CB218" i="7"/>
  <c r="BZ218" i="7"/>
  <c r="BY218" i="7"/>
  <c r="BX218" i="7"/>
  <c r="BV218" i="7"/>
  <c r="BU218" i="7"/>
  <c r="BT218" i="7"/>
  <c r="BR218" i="7"/>
  <c r="BQ218" i="7"/>
  <c r="BP218" i="7"/>
  <c r="BN218" i="7"/>
  <c r="BM218" i="7"/>
  <c r="BL218" i="7"/>
  <c r="BJ218" i="7"/>
  <c r="BI218" i="7"/>
  <c r="BH218" i="7"/>
  <c r="BF218" i="7"/>
  <c r="BE218" i="7"/>
  <c r="BD218" i="7"/>
  <c r="BB218" i="7"/>
  <c r="BA218" i="7"/>
  <c r="AZ218" i="7"/>
  <c r="AX218" i="7"/>
  <c r="AW218" i="7"/>
  <c r="AV218" i="7"/>
  <c r="AT218" i="7"/>
  <c r="AS218" i="7"/>
  <c r="AR218" i="7"/>
  <c r="AP218" i="7"/>
  <c r="AO218" i="7"/>
  <c r="AN218" i="7"/>
  <c r="AL218" i="7"/>
  <c r="AK218" i="7"/>
  <c r="AJ218" i="7"/>
  <c r="AH218" i="7"/>
  <c r="AG218" i="7"/>
  <c r="AF218" i="7"/>
  <c r="AD218" i="7"/>
  <c r="AC218" i="7"/>
  <c r="AB218" i="7"/>
  <c r="Z218" i="7"/>
  <c r="Y218" i="7"/>
  <c r="X218" i="7"/>
  <c r="V218" i="7"/>
  <c r="U218" i="7"/>
  <c r="T218" i="7"/>
  <c r="R218" i="7"/>
  <c r="Q218" i="7"/>
  <c r="P218" i="7"/>
  <c r="N218" i="7"/>
  <c r="M218" i="7"/>
  <c r="L218" i="7"/>
  <c r="J218" i="7"/>
  <c r="I218" i="7"/>
  <c r="H218" i="7"/>
  <c r="F218" i="7"/>
  <c r="E218" i="7"/>
  <c r="D218" i="7"/>
  <c r="CF217" i="7"/>
  <c r="CE217" i="7"/>
  <c r="CC217" i="7"/>
  <c r="CB217" i="7"/>
  <c r="CA217" i="7"/>
  <c r="BY217" i="7"/>
  <c r="BX217" i="7"/>
  <c r="BW217" i="7"/>
  <c r="BU217" i="7"/>
  <c r="BT217" i="7"/>
  <c r="BS217" i="7"/>
  <c r="BQ217" i="7"/>
  <c r="BP217" i="7"/>
  <c r="BO217" i="7"/>
  <c r="BM217" i="7"/>
  <c r="BL217" i="7"/>
  <c r="BK217" i="7"/>
  <c r="BI217" i="7"/>
  <c r="BH217" i="7"/>
  <c r="BG217" i="7"/>
  <c r="BE217" i="7"/>
  <c r="BD217" i="7"/>
  <c r="BC217" i="7"/>
  <c r="BA217" i="7"/>
  <c r="AZ217" i="7"/>
  <c r="AY217" i="7"/>
  <c r="AW217" i="7"/>
  <c r="AV217" i="7"/>
  <c r="AU217" i="7"/>
  <c r="AS217" i="7"/>
  <c r="AR217" i="7"/>
  <c r="AQ217" i="7"/>
  <c r="AO217" i="7"/>
  <c r="AN217" i="7"/>
  <c r="AM217" i="7"/>
  <c r="AK217" i="7"/>
  <c r="AJ217" i="7"/>
  <c r="AI217" i="7"/>
  <c r="AG217" i="7"/>
  <c r="AF217" i="7"/>
  <c r="AE217" i="7"/>
  <c r="AC217" i="7"/>
  <c r="AB217" i="7"/>
  <c r="AA217" i="7"/>
  <c r="Y217" i="7"/>
  <c r="X217" i="7"/>
  <c r="W217" i="7"/>
  <c r="U217" i="7"/>
  <c r="T217" i="7"/>
  <c r="S217" i="7"/>
  <c r="Q217" i="7"/>
  <c r="P217" i="7"/>
  <c r="O217" i="7"/>
  <c r="M217" i="7"/>
  <c r="L217" i="7"/>
  <c r="K217" i="7"/>
  <c r="I217" i="7"/>
  <c r="H217" i="7"/>
  <c r="G217" i="7"/>
  <c r="E217" i="7"/>
  <c r="D217" i="7"/>
  <c r="C217" i="7"/>
  <c r="CF216" i="7"/>
  <c r="CE216" i="7"/>
  <c r="CD216" i="7"/>
  <c r="CB216" i="7"/>
  <c r="CA216" i="7"/>
  <c r="BZ216" i="7"/>
  <c r="BX216" i="7"/>
  <c r="BW216" i="7"/>
  <c r="BV216" i="7"/>
  <c r="BT216" i="7"/>
  <c r="BS216" i="7"/>
  <c r="BR216" i="7"/>
  <c r="BP216" i="7"/>
  <c r="BO216" i="7"/>
  <c r="BN216" i="7"/>
  <c r="BL216" i="7"/>
  <c r="BK216" i="7"/>
  <c r="BJ216" i="7"/>
  <c r="BH216" i="7"/>
  <c r="BG216" i="7"/>
  <c r="BF216" i="7"/>
  <c r="BD216" i="7"/>
  <c r="BC216" i="7"/>
  <c r="BB216" i="7"/>
  <c r="AZ216" i="7"/>
  <c r="AY216" i="7"/>
  <c r="AX216" i="7"/>
  <c r="AV216" i="7"/>
  <c r="AU216" i="7"/>
  <c r="AT216" i="7"/>
  <c r="AR216" i="7"/>
  <c r="AQ216" i="7"/>
  <c r="AP216" i="7"/>
  <c r="AN216" i="7"/>
  <c r="AM216" i="7"/>
  <c r="AL216" i="7"/>
  <c r="AJ216" i="7"/>
  <c r="AI216" i="7"/>
  <c r="AH216" i="7"/>
  <c r="AF216" i="7"/>
  <c r="AE216" i="7"/>
  <c r="AD216" i="7"/>
  <c r="AB216" i="7"/>
  <c r="AA216" i="7"/>
  <c r="Z216" i="7"/>
  <c r="X216" i="7"/>
  <c r="W216" i="7"/>
  <c r="V216" i="7"/>
  <c r="T216" i="7"/>
  <c r="S216" i="7"/>
  <c r="R216" i="7"/>
  <c r="P216" i="7"/>
  <c r="O216" i="7"/>
  <c r="N216" i="7"/>
  <c r="L216" i="7"/>
  <c r="K216" i="7"/>
  <c r="J216" i="7"/>
  <c r="H216" i="7"/>
  <c r="G216" i="7"/>
  <c r="F216" i="7"/>
  <c r="D216" i="7"/>
  <c r="C216" i="7"/>
  <c r="CE215" i="7"/>
  <c r="CD215" i="7"/>
  <c r="CC215" i="7"/>
  <c r="CA215" i="7"/>
  <c r="BZ215" i="7"/>
  <c r="BY215" i="7"/>
  <c r="BW215" i="7"/>
  <c r="BV215" i="7"/>
  <c r="BU215" i="7"/>
  <c r="BS215" i="7"/>
  <c r="BR215" i="7"/>
  <c r="BQ215" i="7"/>
  <c r="BO215" i="7"/>
  <c r="BN215" i="7"/>
  <c r="BM215" i="7"/>
  <c r="BK215" i="7"/>
  <c r="BJ215" i="7"/>
  <c r="BI215" i="7"/>
  <c r="BG215" i="7"/>
  <c r="BF215" i="7"/>
  <c r="BE215" i="7"/>
  <c r="BC215" i="7"/>
  <c r="BB215" i="7"/>
  <c r="BA215" i="7"/>
  <c r="AY215" i="7"/>
  <c r="AX215" i="7"/>
  <c r="AW215" i="7"/>
  <c r="AU215" i="7"/>
  <c r="AT215" i="7"/>
  <c r="AS215" i="7"/>
  <c r="AQ215" i="7"/>
  <c r="AP215" i="7"/>
  <c r="AO215" i="7"/>
  <c r="AM215" i="7"/>
  <c r="AL215" i="7"/>
  <c r="AK215" i="7"/>
  <c r="AI215" i="7"/>
  <c r="AH215" i="7"/>
  <c r="AG215" i="7"/>
  <c r="AE215" i="7"/>
  <c r="AD215" i="7"/>
  <c r="AC215" i="7"/>
  <c r="AA215" i="7"/>
  <c r="Z215" i="7"/>
  <c r="Y215" i="7"/>
  <c r="W215" i="7"/>
  <c r="V215" i="7"/>
  <c r="U215" i="7"/>
  <c r="S215" i="7"/>
  <c r="R215" i="7"/>
  <c r="Q215" i="7"/>
  <c r="O215" i="7"/>
  <c r="N215" i="7"/>
  <c r="M215" i="7"/>
  <c r="K215" i="7"/>
  <c r="J215" i="7"/>
  <c r="I215" i="7"/>
  <c r="G215" i="7"/>
  <c r="F215" i="7"/>
  <c r="E215" i="7"/>
  <c r="C215" i="7"/>
  <c r="CF214" i="7"/>
  <c r="CD214" i="7"/>
  <c r="CC214" i="7"/>
  <c r="CB214" i="7"/>
  <c r="BZ214" i="7"/>
  <c r="BY214" i="7"/>
  <c r="BX214" i="7"/>
  <c r="BV214" i="7"/>
  <c r="BU214" i="7"/>
  <c r="BT214" i="7"/>
  <c r="BR214" i="7"/>
  <c r="BQ214" i="7"/>
  <c r="BP214" i="7"/>
  <c r="BN214" i="7"/>
  <c r="BM214" i="7"/>
  <c r="BL214" i="7"/>
  <c r="BJ214" i="7"/>
  <c r="BI214" i="7"/>
  <c r="BH214" i="7"/>
  <c r="BF214" i="7"/>
  <c r="BE214" i="7"/>
  <c r="BD214" i="7"/>
  <c r="BB214" i="7"/>
  <c r="BA214" i="7"/>
  <c r="AZ214" i="7"/>
  <c r="AX214" i="7"/>
  <c r="AW214" i="7"/>
  <c r="AV214" i="7"/>
  <c r="AT214" i="7"/>
  <c r="AS214" i="7"/>
  <c r="AR214" i="7"/>
  <c r="AP214" i="7"/>
  <c r="AO214" i="7"/>
  <c r="AN214" i="7"/>
  <c r="AL214" i="7"/>
  <c r="AK214" i="7"/>
  <c r="AJ214" i="7"/>
  <c r="AH214" i="7"/>
  <c r="AG214" i="7"/>
  <c r="AF214" i="7"/>
  <c r="AD214" i="7"/>
  <c r="AC214" i="7"/>
  <c r="AB214" i="7"/>
  <c r="Z214" i="7"/>
  <c r="Y214" i="7"/>
  <c r="X214" i="7"/>
  <c r="V214" i="7"/>
  <c r="U214" i="7"/>
  <c r="T214" i="7"/>
  <c r="R214" i="7"/>
  <c r="Q214" i="7"/>
  <c r="P214" i="7"/>
  <c r="N214" i="7"/>
  <c r="M214" i="7"/>
  <c r="L214" i="7"/>
  <c r="J214" i="7"/>
  <c r="I214" i="7"/>
  <c r="H214" i="7"/>
  <c r="F214" i="7"/>
  <c r="E214" i="7"/>
  <c r="D214" i="7"/>
  <c r="CF213" i="7"/>
  <c r="CE213" i="7"/>
  <c r="CC213" i="7"/>
  <c r="CB213" i="7"/>
  <c r="CA213" i="7"/>
  <c r="BY213" i="7"/>
  <c r="BX213" i="7"/>
  <c r="BW213" i="7"/>
  <c r="BU213" i="7"/>
  <c r="BT213" i="7"/>
  <c r="BS213" i="7"/>
  <c r="BQ213" i="7"/>
  <c r="BP213" i="7"/>
  <c r="BO213" i="7"/>
  <c r="BM213" i="7"/>
  <c r="BL213" i="7"/>
  <c r="BK213" i="7"/>
  <c r="BI213" i="7"/>
  <c r="BH213" i="7"/>
  <c r="BG213" i="7"/>
  <c r="BE213" i="7"/>
  <c r="BD213" i="7"/>
  <c r="BC213" i="7"/>
  <c r="BA213" i="7"/>
  <c r="AZ213" i="7"/>
  <c r="AY213" i="7"/>
  <c r="AW213" i="7"/>
  <c r="AV213" i="7"/>
  <c r="AU213" i="7"/>
  <c r="AS213" i="7"/>
  <c r="AR213" i="7"/>
  <c r="AQ213" i="7"/>
  <c r="AO213" i="7"/>
  <c r="AN213" i="7"/>
  <c r="AM213" i="7"/>
  <c r="AK213" i="7"/>
  <c r="AJ213" i="7"/>
  <c r="AI213" i="7"/>
  <c r="AG213" i="7"/>
  <c r="AF213" i="7"/>
  <c r="AE213" i="7"/>
  <c r="AC213" i="7"/>
  <c r="AB213" i="7"/>
  <c r="AA213" i="7"/>
  <c r="Y213" i="7"/>
  <c r="X213" i="7"/>
  <c r="W213" i="7"/>
  <c r="U213" i="7"/>
  <c r="T213" i="7"/>
  <c r="S213" i="7"/>
  <c r="Q213" i="7"/>
  <c r="P213" i="7"/>
  <c r="O213" i="7"/>
  <c r="M213" i="7"/>
  <c r="L213" i="7"/>
  <c r="K213" i="7"/>
  <c r="I213" i="7"/>
  <c r="H213" i="7"/>
  <c r="G213" i="7"/>
  <c r="E213" i="7"/>
  <c r="D213" i="7"/>
  <c r="C213" i="7"/>
  <c r="CF212" i="7"/>
  <c r="CE212" i="7"/>
  <c r="CD212" i="7"/>
  <c r="CC212" i="7"/>
  <c r="CB212" i="7"/>
  <c r="CA212" i="7"/>
  <c r="BZ212" i="7"/>
  <c r="BY212" i="7"/>
  <c r="BX212" i="7"/>
  <c r="BW212" i="7"/>
  <c r="BV212" i="7"/>
  <c r="BU212" i="7"/>
  <c r="BT212" i="7"/>
  <c r="BS212" i="7"/>
  <c r="BR212" i="7"/>
  <c r="BQ212" i="7"/>
  <c r="BP212" i="7"/>
  <c r="BO212" i="7"/>
  <c r="BN212" i="7"/>
  <c r="BM212" i="7"/>
  <c r="BL212" i="7"/>
  <c r="BK212" i="7"/>
  <c r="BJ212" i="7"/>
  <c r="BI212" i="7"/>
  <c r="BH212" i="7"/>
  <c r="BG212" i="7"/>
  <c r="BF212" i="7"/>
  <c r="BE212" i="7"/>
  <c r="BD212" i="7"/>
  <c r="BC212" i="7"/>
  <c r="BB212" i="7"/>
  <c r="BA212" i="7"/>
  <c r="AZ212" i="7"/>
  <c r="AY212" i="7"/>
  <c r="AX212" i="7"/>
  <c r="AW212" i="7"/>
  <c r="AV212" i="7"/>
  <c r="AU212" i="7"/>
  <c r="AT212" i="7"/>
  <c r="AS212" i="7"/>
  <c r="AR212" i="7"/>
  <c r="AQ212" i="7"/>
  <c r="AP212" i="7"/>
  <c r="AO212" i="7"/>
  <c r="AN212" i="7"/>
  <c r="AM212" i="7"/>
  <c r="AL212" i="7"/>
  <c r="AK212" i="7"/>
  <c r="AJ212" i="7"/>
  <c r="AI212" i="7"/>
  <c r="AH212" i="7"/>
  <c r="AG212" i="7"/>
  <c r="AF212" i="7"/>
  <c r="AE212" i="7"/>
  <c r="AD212" i="7"/>
  <c r="AC212" i="7"/>
  <c r="AB212" i="7"/>
  <c r="AA212" i="7"/>
  <c r="Z212" i="7"/>
  <c r="Y212" i="7"/>
  <c r="X212" i="7"/>
  <c r="W212" i="7"/>
  <c r="V212" i="7"/>
  <c r="U212" i="7"/>
  <c r="T212" i="7"/>
  <c r="S212" i="7"/>
  <c r="R212" i="7"/>
  <c r="Q212" i="7"/>
  <c r="P212" i="7"/>
  <c r="O212" i="7"/>
  <c r="N212" i="7"/>
  <c r="M212" i="7"/>
  <c r="L212" i="7"/>
  <c r="K212" i="7"/>
  <c r="J212" i="7"/>
  <c r="I212" i="7"/>
  <c r="H212" i="7"/>
  <c r="G212" i="7"/>
  <c r="F212" i="7"/>
  <c r="E212" i="7"/>
  <c r="D212" i="7"/>
  <c r="C212" i="7"/>
  <c r="CE211" i="7"/>
  <c r="CD211" i="7"/>
  <c r="CC211" i="7"/>
  <c r="CA211" i="7"/>
  <c r="BZ211" i="7"/>
  <c r="BY211" i="7"/>
  <c r="BW211" i="7"/>
  <c r="BV211" i="7"/>
  <c r="BU211" i="7"/>
  <c r="BS211" i="7"/>
  <c r="BR211" i="7"/>
  <c r="BQ211" i="7"/>
  <c r="BO211" i="7"/>
  <c r="BN211" i="7"/>
  <c r="BM211" i="7"/>
  <c r="BK211" i="7"/>
  <c r="BJ211" i="7"/>
  <c r="BI211" i="7"/>
  <c r="BG211" i="7"/>
  <c r="BF211" i="7"/>
  <c r="BE211" i="7"/>
  <c r="BC211" i="7"/>
  <c r="BB211" i="7"/>
  <c r="BA211" i="7"/>
  <c r="AY211" i="7"/>
  <c r="AX211" i="7"/>
  <c r="AW211" i="7"/>
  <c r="AU211" i="7"/>
  <c r="AT211" i="7"/>
  <c r="AS211" i="7"/>
  <c r="AQ211" i="7"/>
  <c r="AP211" i="7"/>
  <c r="AO211" i="7"/>
  <c r="AM211" i="7"/>
  <c r="AL211" i="7"/>
  <c r="AK211" i="7"/>
  <c r="AI211" i="7"/>
  <c r="AH211" i="7"/>
  <c r="AG211" i="7"/>
  <c r="AE211" i="7"/>
  <c r="AD211" i="7"/>
  <c r="AC211" i="7"/>
  <c r="AA211" i="7"/>
  <c r="Z211" i="7"/>
  <c r="Y211" i="7"/>
  <c r="W211" i="7"/>
  <c r="V211" i="7"/>
  <c r="U211" i="7"/>
  <c r="S211" i="7"/>
  <c r="R211" i="7"/>
  <c r="Q211" i="7"/>
  <c r="O211" i="7"/>
  <c r="N211" i="7"/>
  <c r="M211" i="7"/>
  <c r="K211" i="7"/>
  <c r="J211" i="7"/>
  <c r="I211" i="7"/>
  <c r="G211" i="7"/>
  <c r="F211" i="7"/>
  <c r="E211" i="7"/>
  <c r="C211" i="7"/>
  <c r="CF210" i="7"/>
  <c r="CD210" i="7"/>
  <c r="CC210" i="7"/>
  <c r="CB210" i="7"/>
  <c r="BZ210" i="7"/>
  <c r="BY210" i="7"/>
  <c r="BX210" i="7"/>
  <c r="BV210" i="7"/>
  <c r="BU210" i="7"/>
  <c r="BT210" i="7"/>
  <c r="BR210" i="7"/>
  <c r="BQ210" i="7"/>
  <c r="BP210" i="7"/>
  <c r="BN210" i="7"/>
  <c r="BM210" i="7"/>
  <c r="BL210" i="7"/>
  <c r="BJ210" i="7"/>
  <c r="BI210" i="7"/>
  <c r="BH210" i="7"/>
  <c r="BF210" i="7"/>
  <c r="BE210" i="7"/>
  <c r="BD210" i="7"/>
  <c r="BB210" i="7"/>
  <c r="BA210" i="7"/>
  <c r="AZ210" i="7"/>
  <c r="AX210" i="7"/>
  <c r="AW210" i="7"/>
  <c r="AV210" i="7"/>
  <c r="AT210" i="7"/>
  <c r="AS210" i="7"/>
  <c r="AR210" i="7"/>
  <c r="AP210" i="7"/>
  <c r="AO210" i="7"/>
  <c r="AN210" i="7"/>
  <c r="AL210" i="7"/>
  <c r="AK210" i="7"/>
  <c r="AJ210" i="7"/>
  <c r="AH210" i="7"/>
  <c r="AG210" i="7"/>
  <c r="AF210" i="7"/>
  <c r="AD210" i="7"/>
  <c r="AC210" i="7"/>
  <c r="AB210" i="7"/>
  <c r="Z210" i="7"/>
  <c r="Y210" i="7"/>
  <c r="X210" i="7"/>
  <c r="V210" i="7"/>
  <c r="U210" i="7"/>
  <c r="T210" i="7"/>
  <c r="R210" i="7"/>
  <c r="Q210" i="7"/>
  <c r="P210" i="7"/>
  <c r="N210" i="7"/>
  <c r="M210" i="7"/>
  <c r="L210" i="7"/>
  <c r="J210" i="7"/>
  <c r="I210" i="7"/>
  <c r="H210" i="7"/>
  <c r="F210" i="7"/>
  <c r="E210" i="7"/>
  <c r="D210" i="7"/>
  <c r="CF209" i="7"/>
  <c r="CE209" i="7"/>
  <c r="CC209" i="7"/>
  <c r="CB209" i="7"/>
  <c r="CA209" i="7"/>
  <c r="BY209" i="7"/>
  <c r="BX209" i="7"/>
  <c r="BW209" i="7"/>
  <c r="BU209" i="7"/>
  <c r="BT209" i="7"/>
  <c r="BS209" i="7"/>
  <c r="BQ209" i="7"/>
  <c r="BP209" i="7"/>
  <c r="BO209" i="7"/>
  <c r="BM209" i="7"/>
  <c r="BL209" i="7"/>
  <c r="BK209" i="7"/>
  <c r="BI209" i="7"/>
  <c r="BH209" i="7"/>
  <c r="BG209" i="7"/>
  <c r="BE209" i="7"/>
  <c r="BD209" i="7"/>
  <c r="BC209" i="7"/>
  <c r="BA209" i="7"/>
  <c r="AZ209" i="7"/>
  <c r="AY209" i="7"/>
  <c r="AW209" i="7"/>
  <c r="AV209" i="7"/>
  <c r="AU209" i="7"/>
  <c r="AS209" i="7"/>
  <c r="AR209" i="7"/>
  <c r="AQ209" i="7"/>
  <c r="AO209" i="7"/>
  <c r="AN209" i="7"/>
  <c r="AM209" i="7"/>
  <c r="AK209" i="7"/>
  <c r="AJ209" i="7"/>
  <c r="AI209" i="7"/>
  <c r="AG209" i="7"/>
  <c r="AF209" i="7"/>
  <c r="AE209" i="7"/>
  <c r="AC209" i="7"/>
  <c r="AB209" i="7"/>
  <c r="AA209" i="7"/>
  <c r="Y209" i="7"/>
  <c r="X209" i="7"/>
  <c r="W209" i="7"/>
  <c r="U209" i="7"/>
  <c r="T209" i="7"/>
  <c r="S209" i="7"/>
  <c r="Q209" i="7"/>
  <c r="P209" i="7"/>
  <c r="O209" i="7"/>
  <c r="M209" i="7"/>
  <c r="L209" i="7"/>
  <c r="K209" i="7"/>
  <c r="I209" i="7"/>
  <c r="H209" i="7"/>
  <c r="G209" i="7"/>
  <c r="E209" i="7"/>
  <c r="D209" i="7"/>
  <c r="C209" i="7"/>
  <c r="CF208" i="7"/>
  <c r="CE208" i="7"/>
  <c r="CD208" i="7"/>
  <c r="CB208" i="7"/>
  <c r="CA208" i="7"/>
  <c r="BZ208" i="7"/>
  <c r="BX208" i="7"/>
  <c r="BW208" i="7"/>
  <c r="BV208" i="7"/>
  <c r="BT208" i="7"/>
  <c r="BS208" i="7"/>
  <c r="BR208" i="7"/>
  <c r="BP208" i="7"/>
  <c r="BO208" i="7"/>
  <c r="BN208" i="7"/>
  <c r="BL208" i="7"/>
  <c r="BK208" i="7"/>
  <c r="BJ208" i="7"/>
  <c r="BH208" i="7"/>
  <c r="BG208" i="7"/>
  <c r="BF208" i="7"/>
  <c r="BD208" i="7"/>
  <c r="BC208" i="7"/>
  <c r="BB208" i="7"/>
  <c r="AZ208" i="7"/>
  <c r="AY208" i="7"/>
  <c r="AX208" i="7"/>
  <c r="AV208" i="7"/>
  <c r="AU208" i="7"/>
  <c r="AT208" i="7"/>
  <c r="AR208" i="7"/>
  <c r="AQ208" i="7"/>
  <c r="AP208" i="7"/>
  <c r="AN208" i="7"/>
  <c r="AM208" i="7"/>
  <c r="AL208" i="7"/>
  <c r="AJ208" i="7"/>
  <c r="AI208" i="7"/>
  <c r="AH208" i="7"/>
  <c r="AF208" i="7"/>
  <c r="AE208" i="7"/>
  <c r="AD208" i="7"/>
  <c r="AB208" i="7"/>
  <c r="AA208" i="7"/>
  <c r="Z208" i="7"/>
  <c r="X208" i="7"/>
  <c r="W208" i="7"/>
  <c r="V208" i="7"/>
  <c r="T208" i="7"/>
  <c r="S208" i="7"/>
  <c r="R208" i="7"/>
  <c r="P208" i="7"/>
  <c r="O208" i="7"/>
  <c r="N208" i="7"/>
  <c r="L208" i="7"/>
  <c r="K208" i="7"/>
  <c r="J208" i="7"/>
  <c r="H208" i="7"/>
  <c r="G208" i="7"/>
  <c r="F208" i="7"/>
  <c r="D208" i="7"/>
  <c r="C208" i="7"/>
  <c r="CE207" i="7"/>
  <c r="CD207" i="7"/>
  <c r="CC207" i="7"/>
  <c r="CA207" i="7"/>
  <c r="BZ207" i="7"/>
  <c r="BY207" i="7"/>
  <c r="BW207" i="7"/>
  <c r="BV207" i="7"/>
  <c r="BU207" i="7"/>
  <c r="BS207" i="7"/>
  <c r="BR207" i="7"/>
  <c r="BQ207" i="7"/>
  <c r="BO207" i="7"/>
  <c r="BN207" i="7"/>
  <c r="BM207" i="7"/>
  <c r="BK207" i="7"/>
  <c r="BJ207" i="7"/>
  <c r="BI207" i="7"/>
  <c r="BG207" i="7"/>
  <c r="BF207" i="7"/>
  <c r="BE207" i="7"/>
  <c r="BC207" i="7"/>
  <c r="BB207" i="7"/>
  <c r="BA207" i="7"/>
  <c r="AY207" i="7"/>
  <c r="AX207" i="7"/>
  <c r="AW207" i="7"/>
  <c r="AU207" i="7"/>
  <c r="AT207" i="7"/>
  <c r="AS207" i="7"/>
  <c r="AQ207" i="7"/>
  <c r="AP207" i="7"/>
  <c r="AO207" i="7"/>
  <c r="AM207" i="7"/>
  <c r="AL207" i="7"/>
  <c r="AK207" i="7"/>
  <c r="AI207" i="7"/>
  <c r="AH207" i="7"/>
  <c r="AG207" i="7"/>
  <c r="AE207" i="7"/>
  <c r="AD207" i="7"/>
  <c r="AC207" i="7"/>
  <c r="AA207" i="7"/>
  <c r="Z207" i="7"/>
  <c r="Y207" i="7"/>
  <c r="W207" i="7"/>
  <c r="V207" i="7"/>
  <c r="U207" i="7"/>
  <c r="S207" i="7"/>
  <c r="R207" i="7"/>
  <c r="Q207" i="7"/>
  <c r="O207" i="7"/>
  <c r="N207" i="7"/>
  <c r="M207" i="7"/>
  <c r="K207" i="7"/>
  <c r="J207" i="7"/>
  <c r="I207" i="7"/>
  <c r="G207" i="7"/>
  <c r="F207" i="7"/>
  <c r="E207" i="7"/>
  <c r="C207" i="7"/>
  <c r="CF206" i="7"/>
  <c r="CD206" i="7"/>
  <c r="CC206" i="7"/>
  <c r="CB206" i="7"/>
  <c r="BZ206" i="7"/>
  <c r="BY206" i="7"/>
  <c r="BX206" i="7"/>
  <c r="BV206" i="7"/>
  <c r="BU206" i="7"/>
  <c r="BT206" i="7"/>
  <c r="BR206" i="7"/>
  <c r="BQ206" i="7"/>
  <c r="BP206" i="7"/>
  <c r="BN206" i="7"/>
  <c r="BM206" i="7"/>
  <c r="BL206" i="7"/>
  <c r="BJ206" i="7"/>
  <c r="BI206" i="7"/>
  <c r="BH206" i="7"/>
  <c r="BF206" i="7"/>
  <c r="BE206" i="7"/>
  <c r="BD206" i="7"/>
  <c r="BB206" i="7"/>
  <c r="BA206" i="7"/>
  <c r="AZ206" i="7"/>
  <c r="AX206" i="7"/>
  <c r="AW206" i="7"/>
  <c r="AV206" i="7"/>
  <c r="AT206" i="7"/>
  <c r="AS206" i="7"/>
  <c r="AR206" i="7"/>
  <c r="AP206" i="7"/>
  <c r="AO206" i="7"/>
  <c r="AN206" i="7"/>
  <c r="AL206" i="7"/>
  <c r="AK206" i="7"/>
  <c r="AJ206" i="7"/>
  <c r="AH206" i="7"/>
  <c r="AG206" i="7"/>
  <c r="AF206" i="7"/>
  <c r="AD206" i="7"/>
  <c r="AC206" i="7"/>
  <c r="AB206" i="7"/>
  <c r="Z206" i="7"/>
  <c r="Y206" i="7"/>
  <c r="X206" i="7"/>
  <c r="V206" i="7"/>
  <c r="U206" i="7"/>
  <c r="T206" i="7"/>
  <c r="R206" i="7"/>
  <c r="Q206" i="7"/>
  <c r="P206" i="7"/>
  <c r="N206" i="7"/>
  <c r="M206" i="7"/>
  <c r="L206" i="7"/>
  <c r="J206" i="7"/>
  <c r="I206" i="7"/>
  <c r="H206" i="7"/>
  <c r="F206" i="7"/>
  <c r="E206" i="7"/>
  <c r="D206" i="7"/>
  <c r="CF205" i="7"/>
  <c r="CE205" i="7"/>
  <c r="CC205" i="7"/>
  <c r="CB205" i="7"/>
  <c r="CA205" i="7"/>
  <c r="BY205" i="7"/>
  <c r="BX205" i="7"/>
  <c r="BW205" i="7"/>
  <c r="BU205" i="7"/>
  <c r="BT205" i="7"/>
  <c r="BS205" i="7"/>
  <c r="BQ205" i="7"/>
  <c r="BP205" i="7"/>
  <c r="BO205" i="7"/>
  <c r="BM205" i="7"/>
  <c r="BL205" i="7"/>
  <c r="BK205" i="7"/>
  <c r="BI205" i="7"/>
  <c r="BH205" i="7"/>
  <c r="BG205" i="7"/>
  <c r="BE205" i="7"/>
  <c r="BD205" i="7"/>
  <c r="BC205" i="7"/>
  <c r="BA205" i="7"/>
  <c r="AZ205" i="7"/>
  <c r="AY205" i="7"/>
  <c r="AW205" i="7"/>
  <c r="AV205" i="7"/>
  <c r="AU205" i="7"/>
  <c r="AS205" i="7"/>
  <c r="AR205" i="7"/>
  <c r="AQ205" i="7"/>
  <c r="AO205" i="7"/>
  <c r="AN205" i="7"/>
  <c r="AM205" i="7"/>
  <c r="AK205" i="7"/>
  <c r="AJ205" i="7"/>
  <c r="AI205" i="7"/>
  <c r="AG205" i="7"/>
  <c r="AF205" i="7"/>
  <c r="AE205" i="7"/>
  <c r="AC205" i="7"/>
  <c r="AB205" i="7"/>
  <c r="AA205" i="7"/>
  <c r="Y205" i="7"/>
  <c r="X205" i="7"/>
  <c r="W205" i="7"/>
  <c r="U205" i="7"/>
  <c r="T205" i="7"/>
  <c r="S205" i="7"/>
  <c r="Q205" i="7"/>
  <c r="P205" i="7"/>
  <c r="O205" i="7"/>
  <c r="M205" i="7"/>
  <c r="L205" i="7"/>
  <c r="K205" i="7"/>
  <c r="I205" i="7"/>
  <c r="H205" i="7"/>
  <c r="G205" i="7"/>
  <c r="E205" i="7"/>
  <c r="D205" i="7"/>
  <c r="C205" i="7"/>
  <c r="CF204" i="7"/>
  <c r="CE204" i="7"/>
  <c r="CD204" i="7"/>
  <c r="CC204" i="7"/>
  <c r="CB204" i="7"/>
  <c r="CA204" i="7"/>
  <c r="BZ204" i="7"/>
  <c r="BY204" i="7"/>
  <c r="BX204" i="7"/>
  <c r="BW204" i="7"/>
  <c r="BV204" i="7"/>
  <c r="BU204" i="7"/>
  <c r="BT204" i="7"/>
  <c r="BS204" i="7"/>
  <c r="BR204" i="7"/>
  <c r="BQ204" i="7"/>
  <c r="BP204" i="7"/>
  <c r="BO204" i="7"/>
  <c r="BN204" i="7"/>
  <c r="BM204" i="7"/>
  <c r="BL204" i="7"/>
  <c r="BK204" i="7"/>
  <c r="BJ204" i="7"/>
  <c r="BI204" i="7"/>
  <c r="BH204" i="7"/>
  <c r="BG204" i="7"/>
  <c r="BF204" i="7"/>
  <c r="BE204" i="7"/>
  <c r="BD204" i="7"/>
  <c r="BC204" i="7"/>
  <c r="BB204" i="7"/>
  <c r="BA204" i="7"/>
  <c r="AZ204" i="7"/>
  <c r="AY204" i="7"/>
  <c r="AX204" i="7"/>
  <c r="AW204" i="7"/>
  <c r="AV204" i="7"/>
  <c r="AU204" i="7"/>
  <c r="AT204" i="7"/>
  <c r="AS204" i="7"/>
  <c r="AR204" i="7"/>
  <c r="AQ204" i="7"/>
  <c r="AP204" i="7"/>
  <c r="AO204" i="7"/>
  <c r="AN204" i="7"/>
  <c r="AM204" i="7"/>
  <c r="AL204" i="7"/>
  <c r="AK204" i="7"/>
  <c r="AJ204" i="7"/>
  <c r="AI204" i="7"/>
  <c r="AH204" i="7"/>
  <c r="AG204" i="7"/>
  <c r="AF204" i="7"/>
  <c r="AE204" i="7"/>
  <c r="AD204" i="7"/>
  <c r="AC204" i="7"/>
  <c r="AB204" i="7"/>
  <c r="AA204" i="7"/>
  <c r="Z204" i="7"/>
  <c r="Y204" i="7"/>
  <c r="X204" i="7"/>
  <c r="W204" i="7"/>
  <c r="V204" i="7"/>
  <c r="U204" i="7"/>
  <c r="T204" i="7"/>
  <c r="S204" i="7"/>
  <c r="R204" i="7"/>
  <c r="Q204" i="7"/>
  <c r="P204" i="7"/>
  <c r="O204" i="7"/>
  <c r="N204" i="7"/>
  <c r="M204" i="7"/>
  <c r="L204" i="7"/>
  <c r="K204" i="7"/>
  <c r="J204" i="7"/>
  <c r="I204" i="7"/>
  <c r="H204" i="7"/>
  <c r="G204" i="7"/>
  <c r="F204" i="7"/>
  <c r="E204" i="7"/>
  <c r="D204" i="7"/>
  <c r="C204" i="7"/>
  <c r="CE203" i="7"/>
  <c r="CD203" i="7"/>
  <c r="CC203" i="7"/>
  <c r="CA203" i="7"/>
  <c r="BZ203" i="7"/>
  <c r="BY203" i="7"/>
  <c r="BW203" i="7"/>
  <c r="BV203" i="7"/>
  <c r="BU203" i="7"/>
  <c r="BS203" i="7"/>
  <c r="BR203" i="7"/>
  <c r="BQ203" i="7"/>
  <c r="BO203" i="7"/>
  <c r="BN203" i="7"/>
  <c r="BM203" i="7"/>
  <c r="BK203" i="7"/>
  <c r="BJ203" i="7"/>
  <c r="BI203" i="7"/>
  <c r="BG203" i="7"/>
  <c r="BF203" i="7"/>
  <c r="BE203" i="7"/>
  <c r="BC203" i="7"/>
  <c r="BB203" i="7"/>
  <c r="BA203" i="7"/>
  <c r="AY203" i="7"/>
  <c r="AX203" i="7"/>
  <c r="AW203" i="7"/>
  <c r="AU203" i="7"/>
  <c r="AT203" i="7"/>
  <c r="AS203" i="7"/>
  <c r="AQ203" i="7"/>
  <c r="AP203" i="7"/>
  <c r="AO203" i="7"/>
  <c r="AM203" i="7"/>
  <c r="AL203" i="7"/>
  <c r="AK203" i="7"/>
  <c r="AI203" i="7"/>
  <c r="AH203" i="7"/>
  <c r="AG203" i="7"/>
  <c r="AE203" i="7"/>
  <c r="AD203" i="7"/>
  <c r="AC203" i="7"/>
  <c r="AA203" i="7"/>
  <c r="Z203" i="7"/>
  <c r="Y203" i="7"/>
  <c r="W203" i="7"/>
  <c r="V203" i="7"/>
  <c r="U203" i="7"/>
  <c r="S203" i="7"/>
  <c r="R203" i="7"/>
  <c r="Q203" i="7"/>
  <c r="O203" i="7"/>
  <c r="N203" i="7"/>
  <c r="M203" i="7"/>
  <c r="K203" i="7"/>
  <c r="J203" i="7"/>
  <c r="I203" i="7"/>
  <c r="G203" i="7"/>
  <c r="F203" i="7"/>
  <c r="E203" i="7"/>
  <c r="C203" i="7"/>
  <c r="CF202" i="7"/>
  <c r="CD202" i="7"/>
  <c r="CC202" i="7"/>
  <c r="CB202" i="7"/>
  <c r="BZ202" i="7"/>
  <c r="BY202" i="7"/>
  <c r="BX202" i="7"/>
  <c r="BV202" i="7"/>
  <c r="BU202" i="7"/>
  <c r="BT202" i="7"/>
  <c r="BR202" i="7"/>
  <c r="BQ202" i="7"/>
  <c r="BP202" i="7"/>
  <c r="BN202" i="7"/>
  <c r="BM202" i="7"/>
  <c r="BL202" i="7"/>
  <c r="BJ202" i="7"/>
  <c r="BI202" i="7"/>
  <c r="BH202" i="7"/>
  <c r="BF202" i="7"/>
  <c r="BE202" i="7"/>
  <c r="BD202" i="7"/>
  <c r="BB202" i="7"/>
  <c r="BA202" i="7"/>
  <c r="AZ202" i="7"/>
  <c r="AX202" i="7"/>
  <c r="AW202" i="7"/>
  <c r="AV202" i="7"/>
  <c r="AT202" i="7"/>
  <c r="AS202" i="7"/>
  <c r="AR202" i="7"/>
  <c r="AP202" i="7"/>
  <c r="AO202" i="7"/>
  <c r="AN202" i="7"/>
  <c r="AL202" i="7"/>
  <c r="AK202" i="7"/>
  <c r="AJ202" i="7"/>
  <c r="AH202" i="7"/>
  <c r="AG202" i="7"/>
  <c r="AF202" i="7"/>
  <c r="AD202" i="7"/>
  <c r="AC202" i="7"/>
  <c r="AB202" i="7"/>
  <c r="Z202" i="7"/>
  <c r="Y202" i="7"/>
  <c r="X202" i="7"/>
  <c r="V202" i="7"/>
  <c r="U202" i="7"/>
  <c r="T202" i="7"/>
  <c r="R202" i="7"/>
  <c r="Q202" i="7"/>
  <c r="P202" i="7"/>
  <c r="N202" i="7"/>
  <c r="M202" i="7"/>
  <c r="L202" i="7"/>
  <c r="J202" i="7"/>
  <c r="I202" i="7"/>
  <c r="H202" i="7"/>
  <c r="F202" i="7"/>
  <c r="E202" i="7"/>
  <c r="D202" i="7"/>
  <c r="CF201" i="7"/>
  <c r="CE201" i="7"/>
  <c r="CC201" i="7"/>
  <c r="CB201" i="7"/>
  <c r="CA201" i="7"/>
  <c r="BY201" i="7"/>
  <c r="BX201" i="7"/>
  <c r="BW201" i="7"/>
  <c r="BU201" i="7"/>
  <c r="BT201" i="7"/>
  <c r="BS201" i="7"/>
  <c r="BQ201" i="7"/>
  <c r="BP201" i="7"/>
  <c r="BO201" i="7"/>
  <c r="BM201" i="7"/>
  <c r="BL201" i="7"/>
  <c r="BK201" i="7"/>
  <c r="BI201" i="7"/>
  <c r="BH201" i="7"/>
  <c r="BG201" i="7"/>
  <c r="BE201" i="7"/>
  <c r="BD201" i="7"/>
  <c r="BC201" i="7"/>
  <c r="BA201" i="7"/>
  <c r="AZ201" i="7"/>
  <c r="AY201" i="7"/>
  <c r="AW201" i="7"/>
  <c r="AV201" i="7"/>
  <c r="AU201" i="7"/>
  <c r="AS201" i="7"/>
  <c r="AR201" i="7"/>
  <c r="AQ201" i="7"/>
  <c r="AO201" i="7"/>
  <c r="AN201" i="7"/>
  <c r="AM201" i="7"/>
  <c r="AK201" i="7"/>
  <c r="AJ201" i="7"/>
  <c r="AI201" i="7"/>
  <c r="AG201" i="7"/>
  <c r="AF201" i="7"/>
  <c r="AE201" i="7"/>
  <c r="AC201" i="7"/>
  <c r="AB201" i="7"/>
  <c r="AA201" i="7"/>
  <c r="Y201" i="7"/>
  <c r="X201" i="7"/>
  <c r="W201" i="7"/>
  <c r="U201" i="7"/>
  <c r="T201" i="7"/>
  <c r="S201" i="7"/>
  <c r="Q201" i="7"/>
  <c r="P201" i="7"/>
  <c r="O201" i="7"/>
  <c r="M201" i="7"/>
  <c r="L201" i="7"/>
  <c r="K201" i="7"/>
  <c r="I201" i="7"/>
  <c r="H201" i="7"/>
  <c r="G201" i="7"/>
  <c r="E201" i="7"/>
  <c r="D201" i="7"/>
  <c r="C201" i="7"/>
  <c r="CF200" i="7"/>
  <c r="CE200" i="7"/>
  <c r="CB200" i="7"/>
  <c r="CA200" i="7"/>
  <c r="BY200" i="7"/>
  <c r="BX200" i="7"/>
  <c r="BW200" i="7"/>
  <c r="BV200" i="7"/>
  <c r="BU200" i="7"/>
  <c r="BT200" i="7"/>
  <c r="BS200" i="7"/>
  <c r="BR200" i="7"/>
  <c r="BQ200" i="7"/>
  <c r="BP200" i="7"/>
  <c r="BO200" i="7"/>
  <c r="BN200" i="7"/>
  <c r="BM200" i="7"/>
  <c r="BL200" i="7"/>
  <c r="BK200" i="7"/>
  <c r="BJ200" i="7"/>
  <c r="BI200" i="7"/>
  <c r="BH200" i="7"/>
  <c r="BG200" i="7"/>
  <c r="BF200" i="7"/>
  <c r="BE200" i="7"/>
  <c r="BD200" i="7"/>
  <c r="BC200" i="7"/>
  <c r="BB200" i="7"/>
  <c r="BA200" i="7"/>
  <c r="AZ200" i="7"/>
  <c r="AY200" i="7"/>
  <c r="AX200" i="7"/>
  <c r="AW200" i="7"/>
  <c r="AV200" i="7"/>
  <c r="AU200" i="7"/>
  <c r="AT200" i="7"/>
  <c r="AS200" i="7"/>
  <c r="AR200" i="7"/>
  <c r="AQ200" i="7"/>
  <c r="AP200" i="7"/>
  <c r="AO200" i="7"/>
  <c r="AN200" i="7"/>
  <c r="AM200" i="7"/>
  <c r="AL200" i="7"/>
  <c r="AK200" i="7"/>
  <c r="AJ200" i="7"/>
  <c r="AI200" i="7"/>
  <c r="AH200" i="7"/>
  <c r="AG200" i="7"/>
  <c r="AF200" i="7"/>
  <c r="AE200" i="7"/>
  <c r="AD200" i="7"/>
  <c r="AC200" i="7"/>
  <c r="AB200" i="7"/>
  <c r="AA200" i="7"/>
  <c r="Z200" i="7"/>
  <c r="Y200" i="7"/>
  <c r="X200" i="7"/>
  <c r="W200" i="7"/>
  <c r="V200" i="7"/>
  <c r="U200" i="7"/>
  <c r="T200" i="7"/>
  <c r="S200" i="7"/>
  <c r="R200" i="7"/>
  <c r="Q200" i="7"/>
  <c r="P200" i="7"/>
  <c r="O200" i="7"/>
  <c r="N200" i="7"/>
  <c r="M200" i="7"/>
  <c r="L200" i="7"/>
  <c r="K200" i="7"/>
  <c r="J200" i="7"/>
  <c r="I200" i="7"/>
  <c r="H200" i="7"/>
  <c r="G200" i="7"/>
  <c r="F200" i="7"/>
  <c r="E200" i="7"/>
  <c r="D200" i="7"/>
  <c r="C200" i="7"/>
  <c r="CE199" i="7"/>
  <c r="CD199" i="7"/>
  <c r="CA199" i="7"/>
  <c r="BZ199" i="7"/>
  <c r="BW199" i="7"/>
  <c r="BV199" i="7"/>
  <c r="BT199" i="7"/>
  <c r="BS199" i="7"/>
  <c r="BR199" i="7"/>
  <c r="BO199" i="7"/>
  <c r="BN199" i="7"/>
  <c r="BK199" i="7"/>
  <c r="BJ199" i="7"/>
  <c r="BG199" i="7"/>
  <c r="BF199" i="7"/>
  <c r="BD199" i="7"/>
  <c r="BC199" i="7"/>
  <c r="BB199" i="7"/>
  <c r="AY199" i="7"/>
  <c r="AX199" i="7"/>
  <c r="AU199" i="7"/>
  <c r="AT199" i="7"/>
  <c r="AQ199" i="7"/>
  <c r="AP199" i="7"/>
  <c r="AN199" i="7"/>
  <c r="AM199" i="7"/>
  <c r="AL199" i="7"/>
  <c r="AI199" i="7"/>
  <c r="AH199" i="7"/>
  <c r="AE199" i="7"/>
  <c r="AD199" i="7"/>
  <c r="AA199" i="7"/>
  <c r="Z199" i="7"/>
  <c r="X199" i="7"/>
  <c r="W199" i="7"/>
  <c r="V199" i="7"/>
  <c r="S199" i="7"/>
  <c r="R199" i="7"/>
  <c r="O199" i="7"/>
  <c r="N199" i="7"/>
  <c r="K199" i="7"/>
  <c r="J199" i="7"/>
  <c r="H199" i="7"/>
  <c r="G199" i="7"/>
  <c r="F199" i="7"/>
  <c r="C199" i="7"/>
  <c r="CF198" i="7"/>
  <c r="CD198" i="7"/>
  <c r="CC198" i="7"/>
  <c r="CB198" i="7"/>
  <c r="BZ198" i="7"/>
  <c r="BY198" i="7"/>
  <c r="BX198" i="7"/>
  <c r="BV198" i="7"/>
  <c r="BU198" i="7"/>
  <c r="BT198" i="7"/>
  <c r="BR198" i="7"/>
  <c r="BQ198" i="7"/>
  <c r="BP198" i="7"/>
  <c r="BN198" i="7"/>
  <c r="BM198" i="7"/>
  <c r="BL198" i="7"/>
  <c r="BJ198" i="7"/>
  <c r="BI198" i="7"/>
  <c r="BH198" i="7"/>
  <c r="BF198" i="7"/>
  <c r="BE198" i="7"/>
  <c r="BD198" i="7"/>
  <c r="BB198" i="7"/>
  <c r="BA198" i="7"/>
  <c r="AZ198" i="7"/>
  <c r="AX198" i="7"/>
  <c r="AW198" i="7"/>
  <c r="AV198" i="7"/>
  <c r="AT198" i="7"/>
  <c r="AS198" i="7"/>
  <c r="AR198" i="7"/>
  <c r="AP198" i="7"/>
  <c r="AO198" i="7"/>
  <c r="AN198" i="7"/>
  <c r="AL198" i="7"/>
  <c r="AK198" i="7"/>
  <c r="AJ198" i="7"/>
  <c r="AH198" i="7"/>
  <c r="AG198" i="7"/>
  <c r="AF198" i="7"/>
  <c r="AD198" i="7"/>
  <c r="AC198" i="7"/>
  <c r="AB198" i="7"/>
  <c r="Z198" i="7"/>
  <c r="Y198" i="7"/>
  <c r="X198" i="7"/>
  <c r="V198" i="7"/>
  <c r="U198" i="7"/>
  <c r="T198" i="7"/>
  <c r="R198" i="7"/>
  <c r="Q198" i="7"/>
  <c r="P198" i="7"/>
  <c r="N198" i="7"/>
  <c r="M198" i="7"/>
  <c r="L198" i="7"/>
  <c r="J198" i="7"/>
  <c r="I198" i="7"/>
  <c r="H198" i="7"/>
  <c r="F198" i="7"/>
  <c r="E198" i="7"/>
  <c r="D198" i="7"/>
  <c r="B280" i="7"/>
  <c r="B279" i="7"/>
  <c r="B278" i="7"/>
  <c r="B277" i="7"/>
  <c r="B276" i="7"/>
  <c r="B275" i="7"/>
  <c r="B274" i="7"/>
  <c r="B273" i="7"/>
  <c r="B272" i="7"/>
  <c r="B271" i="7"/>
  <c r="B270" i="7"/>
  <c r="B269" i="7"/>
  <c r="B268" i="7"/>
  <c r="B267" i="7"/>
  <c r="B266" i="7"/>
  <c r="B265" i="7"/>
  <c r="B264" i="7"/>
  <c r="B263" i="7"/>
  <c r="B262" i="7"/>
  <c r="B261" i="7"/>
  <c r="B260" i="7"/>
  <c r="B259" i="7"/>
  <c r="B258" i="7"/>
  <c r="B257" i="7"/>
  <c r="B256" i="7"/>
  <c r="B255" i="7"/>
  <c r="B254" i="7"/>
  <c r="B253" i="7"/>
  <c r="B252" i="7"/>
  <c r="B251" i="7"/>
  <c r="B250" i="7"/>
  <c r="B248" i="7"/>
  <c r="B247" i="7"/>
  <c r="B246" i="7"/>
  <c r="B244" i="7"/>
  <c r="B243" i="7"/>
  <c r="B242" i="7"/>
  <c r="B240" i="7"/>
  <c r="B239" i="7"/>
  <c r="B238" i="7"/>
  <c r="B236" i="7"/>
  <c r="B235" i="7"/>
  <c r="B234" i="7"/>
  <c r="B232" i="7"/>
  <c r="B231" i="7"/>
  <c r="B230" i="7"/>
  <c r="B228" i="7"/>
  <c r="B227" i="7"/>
  <c r="B226" i="7"/>
  <c r="B224" i="7"/>
  <c r="B223" i="7"/>
  <c r="B222" i="7"/>
  <c r="B220" i="7"/>
  <c r="B219" i="7"/>
  <c r="B218" i="7"/>
  <c r="B216" i="7"/>
  <c r="B215" i="7"/>
  <c r="B214" i="7"/>
  <c r="B212" i="7"/>
  <c r="B211" i="7"/>
  <c r="B210" i="7"/>
  <c r="B208" i="7"/>
  <c r="B207" i="7"/>
  <c r="B206" i="7"/>
  <c r="B204" i="7"/>
  <c r="B203" i="7"/>
  <c r="B202" i="7"/>
  <c r="B200" i="7"/>
  <c r="B199" i="7"/>
  <c r="B198" i="7"/>
  <c r="Y5" i="1" l="1"/>
  <c r="G3" i="9"/>
  <c r="D6" i="7"/>
  <c r="W5" i="1" l="1"/>
  <c r="L5" i="2"/>
  <c r="A32" i="9"/>
  <c r="X5" i="1" l="1"/>
  <c r="I7" i="7"/>
  <c r="Z5" i="1"/>
  <c r="AB5" i="1" l="1"/>
  <c r="AA5" i="1"/>
  <c r="AC5" i="1" l="1"/>
  <c r="F40" i="9" s="1"/>
  <c r="F8" i="9"/>
  <c r="B10" i="9"/>
  <c r="B12" i="9"/>
  <c r="B14" i="9"/>
  <c r="B16" i="9"/>
  <c r="B18" i="9"/>
  <c r="B21" i="9"/>
  <c r="B25" i="9"/>
  <c r="B9" i="9"/>
  <c r="B41" i="9"/>
  <c r="B37" i="9"/>
  <c r="B31" i="9"/>
  <c r="K31" i="9"/>
  <c r="K39" i="9"/>
  <c r="J26" i="9"/>
  <c r="J24" i="9"/>
  <c r="F20" i="9"/>
  <c r="B26" i="9"/>
  <c r="B22" i="9"/>
  <c r="B35" i="9"/>
  <c r="B40" i="9"/>
  <c r="B36" i="9"/>
  <c r="B34" i="9"/>
  <c r="F26" i="9"/>
  <c r="B42" i="9"/>
  <c r="B38" i="9"/>
  <c r="B33" i="9"/>
  <c r="K35" i="9"/>
  <c r="J25" i="9"/>
  <c r="F25" i="9"/>
  <c r="B11" i="9"/>
  <c r="B13" i="9"/>
  <c r="B15" i="9"/>
  <c r="B17" i="9"/>
  <c r="B19" i="9"/>
  <c r="B23" i="9"/>
  <c r="B8" i="9"/>
  <c r="B39" i="9"/>
  <c r="B32" i="9"/>
  <c r="B20" i="9"/>
  <c r="B24" i="9"/>
  <c r="J9" i="9"/>
  <c r="J8" i="9"/>
  <c r="J15" i="9"/>
  <c r="J14" i="9"/>
  <c r="F43" i="9" l="1"/>
  <c r="F42" i="9"/>
  <c r="F39" i="9"/>
  <c r="F38" i="9"/>
  <c r="F37" i="9"/>
  <c r="F36" i="9"/>
  <c r="F35" i="9"/>
  <c r="F34" i="9"/>
  <c r="F41" i="9"/>
  <c r="F33" i="9"/>
  <c r="F17" i="9"/>
  <c r="F21" i="9"/>
  <c r="F12" i="9"/>
  <c r="F16" i="9"/>
  <c r="F24" i="9"/>
  <c r="F22" i="9"/>
  <c r="F19" i="9"/>
  <c r="F18" i="9"/>
  <c r="F23" i="9"/>
  <c r="AD5" i="1"/>
  <c r="J12" i="9" s="1"/>
  <c r="J23" i="9"/>
  <c r="J21" i="9"/>
  <c r="J10" i="9"/>
  <c r="J11" i="9"/>
  <c r="AE5" i="1"/>
  <c r="F32" i="9" s="1"/>
  <c r="J16" i="9"/>
  <c r="F15" i="9"/>
  <c r="J22" i="9"/>
  <c r="J17" i="9"/>
  <c r="J19" i="9"/>
  <c r="J20" i="9"/>
  <c r="J18" i="9"/>
  <c r="N5" i="2"/>
  <c r="I5" i="3"/>
  <c r="J4" i="3" s="1"/>
  <c r="G5" i="3"/>
  <c r="J5" i="3"/>
  <c r="J14" i="3"/>
  <c r="J13" i="3"/>
  <c r="J12" i="3"/>
  <c r="J11" i="3"/>
  <c r="J10" i="3"/>
  <c r="J9" i="3"/>
  <c r="J8" i="3"/>
  <c r="J7" i="3"/>
  <c r="J6" i="3"/>
  <c r="F4" i="3"/>
  <c r="H5" i="3"/>
  <c r="F5" i="3"/>
  <c r="H6" i="3"/>
  <c r="F6" i="3"/>
  <c r="H7" i="3"/>
  <c r="F7" i="3"/>
  <c r="H8" i="3"/>
  <c r="F8" i="3"/>
  <c r="H9" i="3"/>
  <c r="F9" i="3"/>
  <c r="H10" i="3"/>
  <c r="F10" i="3"/>
  <c r="H11" i="3"/>
  <c r="F11" i="3"/>
  <c r="H12" i="3"/>
  <c r="F12" i="3"/>
  <c r="H13" i="3"/>
  <c r="F13" i="3"/>
  <c r="H14" i="3"/>
  <c r="F14" i="3"/>
  <c r="H15" i="3"/>
  <c r="F15" i="3"/>
  <c r="F16" i="3"/>
  <c r="F17" i="3"/>
  <c r="F18" i="3"/>
  <c r="F19" i="3"/>
  <c r="F20" i="3"/>
  <c r="F21" i="3"/>
  <c r="F10" i="9" l="1"/>
  <c r="F14" i="9"/>
  <c r="F9" i="9"/>
  <c r="F11" i="9"/>
  <c r="J13" i="9"/>
  <c r="F13" i="9"/>
  <c r="G8" i="9"/>
  <c r="C8" i="9"/>
  <c r="C34" i="9"/>
  <c r="C42" i="9"/>
  <c r="C38" i="9"/>
  <c r="C33" i="9"/>
  <c r="L35" i="9"/>
  <c r="C41" i="9"/>
  <c r="C37" i="9"/>
  <c r="C32" i="9"/>
  <c r="L31" i="9"/>
  <c r="C40" i="9"/>
  <c r="C36" i="9"/>
  <c r="C31" i="9"/>
  <c r="C39" i="9"/>
  <c r="C35" i="9"/>
  <c r="L39" i="9"/>
  <c r="L10" i="9"/>
  <c r="L14" i="9"/>
  <c r="L18" i="9"/>
  <c r="L20" i="9"/>
  <c r="L22" i="9"/>
  <c r="L25" i="9"/>
  <c r="D39" i="9"/>
  <c r="D35" i="9"/>
  <c r="M39" i="9"/>
  <c r="L26" i="9"/>
  <c r="L24" i="9"/>
  <c r="D40" i="9"/>
  <c r="D36" i="9"/>
  <c r="D31" i="9"/>
  <c r="L13" i="9"/>
  <c r="L17" i="9"/>
  <c r="D42" i="9"/>
  <c r="D38" i="9"/>
  <c r="M35" i="9"/>
  <c r="L15" i="9"/>
  <c r="L12" i="9"/>
  <c r="L16" i="9"/>
  <c r="L19" i="9"/>
  <c r="L21" i="9"/>
  <c r="L23" i="9"/>
  <c r="L8" i="9"/>
  <c r="D32" i="9"/>
  <c r="D41" i="9"/>
  <c r="D37" i="9"/>
  <c r="D34" i="9"/>
  <c r="M31" i="9"/>
  <c r="L11" i="9"/>
  <c r="L9" i="9"/>
  <c r="D33" i="9"/>
  <c r="K8" i="9"/>
  <c r="H4" i="3"/>
  <c r="M8" i="9" l="1"/>
  <c r="CA12" i="7" s="1"/>
  <c r="E36" i="9"/>
  <c r="BS12" i="7" s="1"/>
  <c r="E32" i="9"/>
  <c r="BO12" i="7" s="1"/>
  <c r="E42" i="9"/>
  <c r="BY12" i="7" s="1"/>
  <c r="E31" i="9"/>
  <c r="N31" i="9"/>
  <c r="CC12" i="7" s="1"/>
  <c r="E38" i="9"/>
  <c r="BU12" i="7" s="1"/>
  <c r="N39" i="9"/>
  <c r="CE12" i="7" s="1"/>
  <c r="E39" i="9"/>
  <c r="BV12" i="7" s="1"/>
  <c r="E41" i="9"/>
  <c r="BX12" i="7" s="1"/>
  <c r="E33" i="9"/>
  <c r="BP12" i="7" s="1"/>
  <c r="E35" i="9"/>
  <c r="BR12" i="7" s="1"/>
  <c r="E40" i="9"/>
  <c r="BW12" i="7" s="1"/>
  <c r="E37" i="9"/>
  <c r="BT12" i="7" s="1"/>
  <c r="N35" i="9"/>
  <c r="E34" i="9"/>
  <c r="BQ12" i="7" s="1"/>
  <c r="CD12" i="7" l="1"/>
  <c r="D8" i="9"/>
  <c r="E8" i="9" s="1"/>
  <c r="CB12" i="7" s="1"/>
  <c r="H8" i="9"/>
  <c r="I8" i="9" s="1"/>
  <c r="BZ12" i="7" s="1"/>
  <c r="BO11" i="7"/>
  <c r="A11" i="7"/>
  <c r="M5" i="2" l="1"/>
  <c r="O5" i="2" s="1"/>
  <c r="P5" i="2" l="1"/>
  <c r="Q5" i="2" s="1"/>
  <c r="H38" i="9"/>
  <c r="H41" i="9"/>
  <c r="H42" i="9"/>
  <c r="H43" i="9"/>
  <c r="H34" i="9"/>
  <c r="H39" i="9"/>
  <c r="H36" i="9"/>
  <c r="H37" i="9"/>
  <c r="H40" i="9"/>
  <c r="G33" i="9"/>
  <c r="K26" i="9"/>
  <c r="M26" i="9" s="1"/>
  <c r="AV12" i="7" s="1"/>
  <c r="K20" i="9"/>
  <c r="M20" i="9" s="1"/>
  <c r="AP12" i="7" s="1"/>
  <c r="C23" i="9"/>
  <c r="C26" i="9"/>
  <c r="G24" i="9"/>
  <c r="G26" i="9"/>
  <c r="G36" i="9"/>
  <c r="G37" i="9"/>
  <c r="G41" i="9"/>
  <c r="K25" i="9"/>
  <c r="M25" i="9" s="1"/>
  <c r="AU12" i="7" s="1"/>
  <c r="K21" i="9"/>
  <c r="M21" i="9" s="1"/>
  <c r="AQ12" i="7" s="1"/>
  <c r="C20" i="9"/>
  <c r="C21" i="9"/>
  <c r="G23" i="9"/>
  <c r="G25" i="9"/>
  <c r="G40" i="9"/>
  <c r="G42" i="9"/>
  <c r="G34" i="9"/>
  <c r="K24" i="9"/>
  <c r="M24" i="9" s="1"/>
  <c r="AT12" i="7" s="1"/>
  <c r="K19" i="9"/>
  <c r="M19" i="9" s="1"/>
  <c r="AO12" i="7" s="1"/>
  <c r="C22" i="9"/>
  <c r="C19" i="9"/>
  <c r="G22" i="9"/>
  <c r="G20" i="9"/>
  <c r="G38" i="9"/>
  <c r="G39" i="9"/>
  <c r="K23" i="9"/>
  <c r="M23" i="9" s="1"/>
  <c r="AS12" i="7" s="1"/>
  <c r="K22" i="9"/>
  <c r="M22" i="9" s="1"/>
  <c r="AR12" i="7" s="1"/>
  <c r="C24" i="9"/>
  <c r="C25" i="9"/>
  <c r="G21" i="9"/>
  <c r="G19" i="9"/>
  <c r="G35" i="9"/>
  <c r="G43" i="9"/>
  <c r="G18" i="9"/>
  <c r="K18" i="9"/>
  <c r="M18" i="9" s="1"/>
  <c r="AN12" i="7" s="1"/>
  <c r="C18" i="9"/>
  <c r="K12" i="9"/>
  <c r="M12" i="9" s="1"/>
  <c r="AH12" i="7" s="1"/>
  <c r="C9" i="9"/>
  <c r="R5" i="2" l="1"/>
  <c r="H33" i="9" s="1"/>
  <c r="I33" i="9" s="1"/>
  <c r="B12" i="7" s="1"/>
  <c r="I39" i="9"/>
  <c r="H12" i="7" s="1"/>
  <c r="I41" i="9"/>
  <c r="J12" i="7" s="1"/>
  <c r="I38" i="9"/>
  <c r="G12" i="7" s="1"/>
  <c r="I43" i="9"/>
  <c r="L12" i="7" s="1"/>
  <c r="I34" i="9"/>
  <c r="C12" i="7" s="1"/>
  <c r="I42" i="9"/>
  <c r="K12" i="7" s="1"/>
  <c r="I36" i="9"/>
  <c r="E12" i="7" s="1"/>
  <c r="I40" i="9"/>
  <c r="I12" i="7" s="1"/>
  <c r="I37" i="9"/>
  <c r="F12" i="7" s="1"/>
  <c r="K9" i="9"/>
  <c r="M9" i="9" s="1"/>
  <c r="AE12" i="7" s="1"/>
  <c r="K14" i="9"/>
  <c r="M14" i="9" s="1"/>
  <c r="AJ12" i="7" s="1"/>
  <c r="G9" i="9"/>
  <c r="D21" i="9"/>
  <c r="E21" i="9" s="1"/>
  <c r="BI12" i="7" s="1"/>
  <c r="D23" i="9"/>
  <c r="E23" i="9" s="1"/>
  <c r="BK12" i="7" s="1"/>
  <c r="D13" i="9"/>
  <c r="D15" i="9"/>
  <c r="D19" i="9"/>
  <c r="E19" i="9" s="1"/>
  <c r="BG12" i="7" s="1"/>
  <c r="H26" i="9"/>
  <c r="I26" i="9" s="1"/>
  <c r="AD12" i="7" s="1"/>
  <c r="H10" i="9"/>
  <c r="H22" i="9"/>
  <c r="I22" i="9" s="1"/>
  <c r="Z12" i="7" s="1"/>
  <c r="H13" i="9"/>
  <c r="D26" i="9"/>
  <c r="E26" i="9" s="1"/>
  <c r="BN12" i="7" s="1"/>
  <c r="D18" i="9"/>
  <c r="E18" i="9" s="1"/>
  <c r="BF12" i="7" s="1"/>
  <c r="D24" i="9"/>
  <c r="E24" i="9" s="1"/>
  <c r="BL12" i="7" s="1"/>
  <c r="D12" i="9"/>
  <c r="H16" i="9"/>
  <c r="H18" i="9"/>
  <c r="I18" i="9" s="1"/>
  <c r="V12" i="7" s="1"/>
  <c r="H19" i="9"/>
  <c r="I19" i="9" s="1"/>
  <c r="W12" i="7" s="1"/>
  <c r="H25" i="9"/>
  <c r="I25" i="9" s="1"/>
  <c r="AC12" i="7" s="1"/>
  <c r="H14" i="9"/>
  <c r="D11" i="9"/>
  <c r="D25" i="9"/>
  <c r="E25" i="9" s="1"/>
  <c r="BM12" i="7" s="1"/>
  <c r="D10" i="9"/>
  <c r="D17" i="9"/>
  <c r="H20" i="9"/>
  <c r="I20" i="9" s="1"/>
  <c r="X12" i="7" s="1"/>
  <c r="H24" i="9"/>
  <c r="I24" i="9" s="1"/>
  <c r="AB12" i="7" s="1"/>
  <c r="H21" i="9"/>
  <c r="I21" i="9" s="1"/>
  <c r="Y12" i="7" s="1"/>
  <c r="H15" i="9"/>
  <c r="D20" i="9"/>
  <c r="E20" i="9" s="1"/>
  <c r="BH12" i="7" s="1"/>
  <c r="D14" i="9"/>
  <c r="D22" i="9"/>
  <c r="E22" i="9" s="1"/>
  <c r="BJ12" i="7" s="1"/>
  <c r="D16" i="9"/>
  <c r="H11" i="9"/>
  <c r="H17" i="9"/>
  <c r="H12" i="9"/>
  <c r="H23" i="9"/>
  <c r="I23" i="9" s="1"/>
  <c r="AA12" i="7" s="1"/>
  <c r="G10" i="9"/>
  <c r="G15" i="9"/>
  <c r="C16" i="9"/>
  <c r="C10" i="9"/>
  <c r="C15" i="9"/>
  <c r="C11" i="9"/>
  <c r="C12" i="9"/>
  <c r="C14" i="9"/>
  <c r="G17" i="9"/>
  <c r="C13" i="9"/>
  <c r="K15" i="9"/>
  <c r="M15" i="9" s="1"/>
  <c r="AK12" i="7" s="1"/>
  <c r="G14" i="9"/>
  <c r="G32" i="9"/>
  <c r="K16" i="9"/>
  <c r="M16" i="9" s="1"/>
  <c r="AL12" i="7" s="1"/>
  <c r="K10" i="9"/>
  <c r="M10" i="9" s="1"/>
  <c r="AF12" i="7" s="1"/>
  <c r="K13" i="9"/>
  <c r="M13" i="9" s="1"/>
  <c r="AI12" i="7" s="1"/>
  <c r="G16" i="9"/>
  <c r="K11" i="9"/>
  <c r="M11" i="9" s="1"/>
  <c r="AG12" i="7" s="1"/>
  <c r="G12" i="9"/>
  <c r="G13" i="9"/>
  <c r="K17" i="9"/>
  <c r="M17" i="9" s="1"/>
  <c r="AM12" i="7" s="1"/>
  <c r="G11" i="9"/>
  <c r="C17" i="9"/>
  <c r="H32" i="9" l="1"/>
  <c r="H35" i="9"/>
  <c r="I35" i="9" s="1"/>
  <c r="D12" i="7" s="1"/>
  <c r="E15" i="9"/>
  <c r="BC12" i="7" s="1"/>
  <c r="I16" i="9"/>
  <c r="T12" i="7" s="1"/>
  <c r="E17" i="9"/>
  <c r="BE12" i="7" s="1"/>
  <c r="I15" i="9"/>
  <c r="S12" i="7" s="1"/>
  <c r="I10" i="9"/>
  <c r="N12" i="7" s="1"/>
  <c r="E11" i="9"/>
  <c r="AY12" i="7" s="1"/>
  <c r="E12" i="9"/>
  <c r="AZ12" i="7" s="1"/>
  <c r="E16" i="9"/>
  <c r="BD12" i="7" s="1"/>
  <c r="I17" i="9"/>
  <c r="U12" i="7" s="1"/>
  <c r="E14" i="9"/>
  <c r="BB12" i="7" s="1"/>
  <c r="E10" i="9"/>
  <c r="AX12" i="7" s="1"/>
  <c r="I12" i="9"/>
  <c r="P12" i="7" s="1"/>
  <c r="I13" i="9"/>
  <c r="Q12" i="7" s="1"/>
  <c r="I14" i="9"/>
  <c r="R12" i="7" s="1"/>
  <c r="I11" i="9"/>
  <c r="O12" i="7" s="1"/>
  <c r="E13" i="9"/>
  <c r="BA12" i="7" s="1"/>
  <c r="D9" i="9"/>
  <c r="E9" i="9" s="1"/>
  <c r="AW12" i="7" s="1"/>
  <c r="H9" i="9"/>
  <c r="I9" i="9" s="1"/>
  <c r="M12" i="7" s="1"/>
  <c r="I32" i="9" l="1"/>
  <c r="A12" i="7" s="1"/>
  <c r="L3" i="9" s="1" a="1"/>
  <c r="L3" i="9" s="1"/>
  <c r="L4" i="9" s="1"/>
  <c r="I6" i="7" l="1" a="1"/>
  <c r="I6" i="7" s="1"/>
  <c r="G2" i="9" a="1"/>
  <c r="G2" i="9" s="1"/>
  <c r="D4" i="7" a="1"/>
  <c r="D4" i="7" s="1"/>
  <c r="G4" i="9" s="1"/>
</calcChain>
</file>

<file path=xl/comments1.xml><?xml version="1.0" encoding="utf-8"?>
<comments xmlns="http://schemas.openxmlformats.org/spreadsheetml/2006/main">
  <authors>
    <author>Thiago</author>
    <author>marconicj</author>
  </authors>
  <commentList>
    <comment ref="J1" authorId="0" shapeId="0">
      <text>
        <r>
          <rPr>
            <b/>
            <sz val="10"/>
            <color indexed="81"/>
            <rFont val="Calibri"/>
            <family val="2"/>
            <scheme val="minor"/>
          </rPr>
          <t xml:space="preserve">Somente aplicável para as empresas que forneceram dados adicionais para tratamento diferenciados de excedentes financeiros de produtos tradicionais de previdência de acordo com o §3º do artigo 3º da Resolução CNSP nº 317/2014.
</t>
        </r>
      </text>
    </comment>
    <comment ref="L2" authorId="1" shapeId="0">
      <text>
        <r>
          <rPr>
            <b/>
            <sz val="10"/>
            <color indexed="81"/>
            <rFont val="Calibri"/>
            <family val="2"/>
            <scheme val="minor"/>
          </rPr>
          <t>Para visualizar o cálculo do grupo de excedentes, deve-se digitar o número do grupo neste campo. O CRmerc, no entanto, só é calculado quando este campo está vazio.</t>
        </r>
      </text>
    </comment>
  </commentList>
</comments>
</file>

<file path=xl/comments2.xml><?xml version="1.0" encoding="utf-8"?>
<comments xmlns="http://schemas.openxmlformats.org/spreadsheetml/2006/main">
  <authors>
    <author>thiagobd</author>
  </authors>
  <commentList>
    <comment ref="F7" authorId="0" shapeId="0">
      <text>
        <r>
          <rPr>
            <b/>
            <sz val="8"/>
            <color indexed="81"/>
            <rFont val="Tahoma"/>
            <family val="2"/>
          </rPr>
          <t>Somente aplicável para as empresas que forneceram dados adicionais para tratamento diferenciados de excedentes financeiros de produtos tradicionais de previdência de acordo com o §3º do artigo 3º da Resolução CNSP nº 317/2014</t>
        </r>
      </text>
    </comment>
  </commentList>
</comments>
</file>

<file path=xl/connections.xml><?xml version="1.0" encoding="utf-8"?>
<connections xmlns="http://schemas.openxmlformats.org/spreadsheetml/2006/main">
  <connection id="1" name="EST419" type="6" refreshedVersion="5" background="1">
    <textPr codePage="850" sourceFile="C:\Users\thiagobd\Desktop\bvp\EST419.txt" delimited="0" decimal="," thousands="@">
      <textFields count="21">
        <textField/>
        <textField position="6"/>
        <textField position="11"/>
        <textField position="19"/>
        <textField position="22"/>
        <textField position="27"/>
        <textField position="28"/>
        <textField position="31"/>
        <textField position="34"/>
        <textField position="36"/>
        <textField position="40"/>
        <textField position="45"/>
        <textField position="60"/>
        <textField position="74"/>
        <textField position="86"/>
        <textField position="98"/>
        <textField position="99"/>
        <textField position="105"/>
        <textField position="111"/>
        <textField position="112"/>
        <textField position="127"/>
      </textFields>
    </textPr>
  </connection>
  <connection id="2" name="EST4191" type="6" refreshedVersion="5" background="1">
    <textPr codePage="850" sourceFile="C:\Base Mitsui Sumitomo\EST419.txt" delimited="0" decimal="," thousands="@">
      <textFields count="21">
        <textField/>
        <textField position="6"/>
        <textField position="11"/>
        <textField position="19"/>
        <textField position="22"/>
        <textField position="27"/>
        <textField position="28"/>
        <textField position="31"/>
        <textField position="34"/>
        <textField position="36"/>
        <textField position="40"/>
        <textField position="45"/>
        <textField position="60"/>
        <textField position="74"/>
        <textField position="86"/>
        <textField position="98"/>
        <textField position="99"/>
        <textField position="105"/>
        <textField position="111"/>
        <textField position="112"/>
        <textField position="127"/>
      </textFields>
    </textPr>
  </connection>
  <connection id="3" name="EST420" type="6" refreshedVersion="5" background="1" saveData="1">
    <textPr codePage="850" sourceFile="C:\Users\thiagobd\Desktop\bvp\EST420.txt" delimited="0" decimal=",">
      <textFields count="12">
        <textField/>
        <textField position="6"/>
        <textField position="11"/>
        <textField position="19"/>
        <textField position="22"/>
        <textField position="27"/>
        <textField position="28"/>
        <textField position="31"/>
        <textField position="36"/>
        <textField position="51"/>
        <textField position="52"/>
        <textField position="58"/>
      </textFields>
    </textPr>
  </connection>
  <connection id="4" name="EST421" type="6" refreshedVersion="5" background="1" saveData="1">
    <textPr codePage="850" sourceFile="C:\Base Mitsui Sumitomo\EST421.txt" delimited="0" decimal=",">
      <textFields count="10">
        <textField/>
        <textField position="6"/>
        <textField position="11"/>
        <textField position="19"/>
        <textField position="22"/>
        <textField position="27"/>
        <textField position="28"/>
        <textField position="31"/>
        <textField position="36"/>
        <textField position="51"/>
      </textFields>
    </textPr>
  </connection>
  <connection id="5" name="EST422" type="6" refreshedVersion="5" background="1">
    <textPr codePage="850" sourceFile="C:\Users\thiagobd\Desktop\bvp\EST422.txt" delimited="0" decimal="," thousands="@">
      <textFields count="9">
        <textField/>
        <textField position="6"/>
        <textField position="11"/>
        <textField position="19"/>
        <textField position="22"/>
        <textField position="28"/>
        <textField position="43"/>
        <textField position="58"/>
        <textField position="64"/>
      </textFields>
    </textPr>
  </connection>
</connections>
</file>

<file path=xl/sharedStrings.xml><?xml version="1.0" encoding="utf-8"?>
<sst xmlns="http://schemas.openxmlformats.org/spreadsheetml/2006/main" count="631" uniqueCount="332">
  <si>
    <t>ENTCODIGO</t>
  </si>
  <si>
    <t>MRFMESANO</t>
  </si>
  <si>
    <t>QUAID</t>
  </si>
  <si>
    <t>JJ1</t>
  </si>
  <si>
    <t>JI1</t>
  </si>
  <si>
    <t>FF1</t>
  </si>
  <si>
    <t>AA1</t>
  </si>
  <si>
    <t>JI2</t>
  </si>
  <si>
    <t>AA9</t>
  </si>
  <si>
    <t>JT1</t>
  </si>
  <si>
    <t>JT9</t>
  </si>
  <si>
    <t>MC1</t>
  </si>
  <si>
    <t>ME1</t>
  </si>
  <si>
    <t>AA3</t>
  </si>
  <si>
    <t>JM1</t>
  </si>
  <si>
    <t>ME2</t>
  </si>
  <si>
    <t>ME9</t>
  </si>
  <si>
    <t>ME4</t>
  </si>
  <si>
    <t>JM2</t>
  </si>
  <si>
    <t>JI8</t>
  </si>
  <si>
    <t>JI9</t>
  </si>
  <si>
    <t>VALOR</t>
  </si>
  <si>
    <t>Ações</t>
  </si>
  <si>
    <t>JM3</t>
  </si>
  <si>
    <t>JM4</t>
  </si>
  <si>
    <t>JM9</t>
  </si>
  <si>
    <t>AA2</t>
  </si>
  <si>
    <t>AA4</t>
  </si>
  <si>
    <t>ME3</t>
  </si>
  <si>
    <t>ME5</t>
  </si>
  <si>
    <t>Prazo Anual</t>
  </si>
  <si>
    <t>Valor Indexado a IGPM</t>
  </si>
  <si>
    <t>At. Fin</t>
  </si>
  <si>
    <t>Pass. Tec</t>
  </si>
  <si>
    <t>Valor Indexado a IPCA</t>
  </si>
  <si>
    <t>igpm</t>
  </si>
  <si>
    <t>ipca</t>
  </si>
  <si>
    <t>igpm.63</t>
  </si>
  <si>
    <t>igpm.126</t>
  </si>
  <si>
    <t>igpm.252</t>
  </si>
  <si>
    <t>igpm.378</t>
  </si>
  <si>
    <t>igpm.504</t>
  </si>
  <si>
    <t>igpm.630</t>
  </si>
  <si>
    <t>igpm.756</t>
  </si>
  <si>
    <t>igpm.1008</t>
  </si>
  <si>
    <t>igpm.1260</t>
  </si>
  <si>
    <t>igpm.2520</t>
  </si>
  <si>
    <t>igpm.3780</t>
  </si>
  <si>
    <t>igpm.5040</t>
  </si>
  <si>
    <t>igpm.6300</t>
  </si>
  <si>
    <t>igpm.7560</t>
  </si>
  <si>
    <t>igpm.8820</t>
  </si>
  <si>
    <t>igpm.10080</t>
  </si>
  <si>
    <t>igpm.11340</t>
  </si>
  <si>
    <t>igpm.12600</t>
  </si>
  <si>
    <t>ipca.63</t>
  </si>
  <si>
    <t>ipca.126</t>
  </si>
  <si>
    <t>ipca.252</t>
  </si>
  <si>
    <t>ipca.378</t>
  </si>
  <si>
    <t>ipca.504</t>
  </si>
  <si>
    <t>ipca.630</t>
  </si>
  <si>
    <t>ipca.756</t>
  </si>
  <si>
    <t>ipca.1008</t>
  </si>
  <si>
    <t>ipca.1260</t>
  </si>
  <si>
    <t>ipca.2520</t>
  </si>
  <si>
    <t>ipca.3780</t>
  </si>
  <si>
    <t>ipca.5040</t>
  </si>
  <si>
    <t>ipca.6300</t>
  </si>
  <si>
    <t>ipca.7560</t>
  </si>
  <si>
    <t>ipca.8820</t>
  </si>
  <si>
    <t>ipca.10080</t>
  </si>
  <si>
    <t>ipca.11340</t>
  </si>
  <si>
    <t>ipca.12600</t>
  </si>
  <si>
    <t>Valor Indexado a TR</t>
  </si>
  <si>
    <t>Câmbio</t>
  </si>
  <si>
    <t>Commodities</t>
  </si>
  <si>
    <t>Vértices Pre (Anuais)</t>
  </si>
  <si>
    <t>Vértices Cupom Cambial (Anuais)</t>
  </si>
  <si>
    <t>VERTICES TR</t>
  </si>
  <si>
    <t>IGPM</t>
  </si>
  <si>
    <t>IPCA</t>
  </si>
  <si>
    <t>PRE</t>
  </si>
  <si>
    <t>TR</t>
  </si>
  <si>
    <t>tr</t>
  </si>
  <si>
    <t>pre.21</t>
  </si>
  <si>
    <t>pre.63</t>
  </si>
  <si>
    <t>pre.126</t>
  </si>
  <si>
    <t>pre.252</t>
  </si>
  <si>
    <t>pre.378</t>
  </si>
  <si>
    <t>pre.504</t>
  </si>
  <si>
    <t>pre.630</t>
  </si>
  <si>
    <t>pre.756</t>
  </si>
  <si>
    <t>pre.1008</t>
  </si>
  <si>
    <t>pre.1260</t>
  </si>
  <si>
    <t>pre.2520</t>
  </si>
  <si>
    <t>pre.3780</t>
  </si>
  <si>
    <t>tr.63</t>
  </si>
  <si>
    <t>tr.126</t>
  </si>
  <si>
    <t>tr.252</t>
  </si>
  <si>
    <t>tr.378</t>
  </si>
  <si>
    <t>tr.504</t>
  </si>
  <si>
    <t>tr.630</t>
  </si>
  <si>
    <t>tr.756</t>
  </si>
  <si>
    <t>tr.1008</t>
  </si>
  <si>
    <t>tr.1260</t>
  </si>
  <si>
    <t>tr.2520</t>
  </si>
  <si>
    <t>tr.3780</t>
  </si>
  <si>
    <t>tr.5040</t>
  </si>
  <si>
    <t>tr.6300</t>
  </si>
  <si>
    <t>tr.7560</t>
  </si>
  <si>
    <t>tr.8820</t>
  </si>
  <si>
    <t>tr.10080</t>
  </si>
  <si>
    <t>tr.11340</t>
  </si>
  <si>
    <t>tr.12600</t>
  </si>
  <si>
    <t>Valor Indexado a Câmbio</t>
  </si>
  <si>
    <t>Vértices Cupom de IGPM (Anuais)</t>
  </si>
  <si>
    <t>Vértices Cupom de IPCA (Anuais)</t>
  </si>
  <si>
    <t>Demais</t>
  </si>
  <si>
    <t>Vetor de Exposições</t>
  </si>
  <si>
    <t>Valor Indexado a Ações</t>
  </si>
  <si>
    <t>Valor Indexado a Commodities</t>
  </si>
  <si>
    <t>Matriz de Fatores</t>
  </si>
  <si>
    <t>dolar.30</t>
  </si>
  <si>
    <t>dolar.90</t>
  </si>
  <si>
    <t>dolar.180</t>
  </si>
  <si>
    <t>dolar.360</t>
  </si>
  <si>
    <t>dolar.540</t>
  </si>
  <si>
    <t>dolar.720</t>
  </si>
  <si>
    <t>dolar.900</t>
  </si>
  <si>
    <t>dolar.1080</t>
  </si>
  <si>
    <t>dolar.1440</t>
  </si>
  <si>
    <t>dolar.1800</t>
  </si>
  <si>
    <t>dolar.3600</t>
  </si>
  <si>
    <t>ibovespa</t>
  </si>
  <si>
    <t>dolar</t>
  </si>
  <si>
    <t>commodity</t>
  </si>
  <si>
    <t>Versão</t>
  </si>
  <si>
    <t>Modificações</t>
  </si>
  <si>
    <t>Versão Inicial</t>
  </si>
  <si>
    <t xml:space="preserve">Utilizou-se o DI contratado x praticado pelo mercado para os títulos que remuneram por % do DI.
Alteração do Cálculo dos fatores: Nova data-base para o cálculo dos fatores: Julho de 2014.
Alteração do Cálculo dos fatores: Aumentou-se a precisão do Quantil da Normal (2,326348).
Alteração do Cálculo dos fatores: Cobertura para três meses ao invés de um ano.
Ajuste da versão anterior no procedimento de cálculo: Na coluna Y da aba ativos_fin, uma empresa reportou uma possível confusão tendo em vista as orientações dadas nas apresentações o que poderia estar gerando a inversão indevida da ponta vendida prefixada de contratos futuros a depender do entendimento da empresa.
</t>
  </si>
  <si>
    <t>INDICES</t>
  </si>
  <si>
    <t>Tabela Auxiliar 2</t>
  </si>
  <si>
    <t>CAMBIAL</t>
  </si>
  <si>
    <t>Tabela Auxiliar 1</t>
  </si>
  <si>
    <t>FATOR</t>
  </si>
  <si>
    <t>GRUPO MACRO</t>
  </si>
  <si>
    <t>GRUPO MICRO</t>
  </si>
  <si>
    <t>ACOES</t>
  </si>
  <si>
    <t>MOEDA</t>
  </si>
  <si>
    <t>COMMODITY</t>
  </si>
  <si>
    <t>GRUPAMENTO</t>
  </si>
  <si>
    <t>VERTTICE ANTERIOR</t>
  </si>
  <si>
    <t>VERTICE POSTERIOR</t>
  </si>
  <si>
    <t>ALOCACAO ANTERIOR</t>
  </si>
  <si>
    <t>ALOCACAO POSTERIOR</t>
  </si>
  <si>
    <t>SEM RISCO</t>
  </si>
  <si>
    <t>Fluxos de caixa dos Ativos Financeiros</t>
  </si>
  <si>
    <t>Capital de Risco Baseado no Risco de Mercado</t>
  </si>
  <si>
    <t>VALOR - AJUSTE DAS EXP. PRE EM TITULOS %DI</t>
  </si>
  <si>
    <t>FATOR - AJUSTE DAS EXP. PRE EM TITULOS %DI</t>
  </si>
  <si>
    <t>Exp. Liq.</t>
  </si>
  <si>
    <t>Indexado</t>
  </si>
  <si>
    <t>Cupons Cambiais</t>
  </si>
  <si>
    <t>PRÉ</t>
  </si>
  <si>
    <t>=        E' x   F   x   E</t>
  </si>
  <si>
    <t>Fórmula Padrão SUSEP (Resolução CNSP nº 317/2014)</t>
  </si>
  <si>
    <r>
      <t>CR</t>
    </r>
    <r>
      <rPr>
        <i/>
        <vertAlign val="subscript"/>
        <sz val="12"/>
        <rFont val="Calibri"/>
        <family val="2"/>
      </rPr>
      <t>merc</t>
    </r>
  </si>
  <si>
    <t>CRmerc (R$)</t>
  </si>
  <si>
    <t>IMO</t>
  </si>
  <si>
    <t>FII</t>
  </si>
  <si>
    <t>Fluxos de caixa de Direitos e Obrigações Relacionados a Contratos de Seguros</t>
  </si>
  <si>
    <t xml:space="preserve">Fluxos de caixa dos Demais Ativos e Passivos </t>
  </si>
  <si>
    <t>Grupo de Produtos com Excedentes</t>
  </si>
  <si>
    <t>TRATAMENTO DOS EXCEDENTES</t>
  </si>
  <si>
    <t>x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</si>
  <si>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</si>
  <si>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</si>
  <si>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</si>
  <si>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</si>
  <si>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</si>
  <si>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</si>
  <si>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</si>
  <si>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</si>
  <si>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</si>
  <si>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</si>
  <si>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</si>
  <si>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</si>
  <si>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</si>
  <si>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</si>
  <si>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</si>
  <si>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</si>
  <si>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</si>
  <si>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</si>
  <si>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</si>
  <si>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</si>
  <si>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</si>
  <si>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</si>
  <si>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</si>
  <si>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</si>
  <si>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</si>
  <si>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</si>
  <si>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</si>
  <si>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</si>
  <si>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</si>
  <si>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</si>
  <si>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</si>
  <si>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</si>
  <si>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</si>
  <si>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</si>
  <si>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</si>
  <si>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</si>
  <si>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</si>
  <si>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</si>
  <si>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</si>
  <si>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</si>
  <si>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</si>
  <si>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</si>
  <si>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</si>
  <si>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</si>
  <si>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</si>
  <si>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</si>
  <si>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</si>
  <si>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</si>
  <si>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</si>
  <si>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</si>
  <si>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</si>
  <si>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</si>
  <si>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</si>
  <si>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</si>
  <si>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</si>
  <si>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</si>
  <si>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</si>
  <si>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</si>
  <si>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</si>
  <si>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V60</t>
  </si>
  <si>
    <t>V61</t>
  </si>
  <si>
    <t>V62</t>
  </si>
  <si>
    <t>V63</t>
  </si>
  <si>
    <t>V64</t>
  </si>
  <si>
    <t>V65</t>
  </si>
  <si>
    <t>V66</t>
  </si>
  <si>
    <t>V67</t>
  </si>
  <si>
    <t>V68</t>
  </si>
  <si>
    <t>V69</t>
  </si>
  <si>
    <t>V70</t>
  </si>
  <si>
    <t>V71</t>
  </si>
  <si>
    <t>V72</t>
  </si>
  <si>
    <t>V73</t>
  </si>
  <si>
    <t>V74</t>
  </si>
  <si>
    <t>V75</t>
  </si>
  <si>
    <t>V76</t>
  </si>
  <si>
    <t>V77</t>
  </si>
  <si>
    <t>V78</t>
  </si>
  <si>
    <t>V79</t>
  </si>
  <si>
    <t>V80</t>
  </si>
  <si>
    <t>V81</t>
  </si>
  <si>
    <t>V82</t>
  </si>
  <si>
    <t>V83</t>
  </si>
  <si>
    <t>CRmerc.geral (R$)</t>
  </si>
  <si>
    <t>CRmerc.exc (R$)</t>
  </si>
  <si>
    <r>
      <t xml:space="preserve">CRmerc.geral </t>
    </r>
    <r>
      <rPr>
        <b/>
        <vertAlign val="subscript"/>
        <sz val="11"/>
        <color theme="0" tint="-4.9989318521683403E-2"/>
        <rFont val="Calibri"/>
        <family val="2"/>
        <scheme val="minor"/>
      </rPr>
      <t>i</t>
    </r>
    <r>
      <rPr>
        <b/>
        <sz val="11"/>
        <color theme="0" tint="-4.9989318521683403E-2"/>
        <rFont val="Calibri"/>
        <family val="2"/>
        <scheme val="minor"/>
      </rPr>
      <t xml:space="preserve"> (R$)</t>
    </r>
  </si>
  <si>
    <r>
      <t xml:space="preserve">CRmerc.exc </t>
    </r>
    <r>
      <rPr>
        <b/>
        <vertAlign val="subscript"/>
        <sz val="11"/>
        <color theme="0" tint="-4.9989318521683403E-2"/>
        <rFont val="Calibri"/>
        <family val="2"/>
        <scheme val="minor"/>
      </rPr>
      <t>i</t>
    </r>
    <r>
      <rPr>
        <b/>
        <sz val="11"/>
        <color theme="0" tint="-4.9989318521683403E-2"/>
        <rFont val="Calibri"/>
        <family val="2"/>
        <scheme val="minor"/>
      </rPr>
      <t xml:space="preserve"> (R$)</t>
    </r>
  </si>
  <si>
    <t>CRmerc.geral</t>
  </si>
  <si>
    <r>
      <t xml:space="preserve">CRmerc.exc </t>
    </r>
    <r>
      <rPr>
        <b/>
        <vertAlign val="subscript"/>
        <sz val="12"/>
        <color theme="0"/>
        <rFont val="Calibri"/>
        <family val="2"/>
        <scheme val="minor"/>
      </rPr>
      <t>i</t>
    </r>
  </si>
  <si>
    <t>Cálculo do CRmerc</t>
  </si>
  <si>
    <r>
      <t>Σ CRmerc.exc</t>
    </r>
    <r>
      <rPr>
        <b/>
        <vertAlign val="subscript"/>
        <sz val="12"/>
        <color theme="0" tint="-4.9989318521683403E-2"/>
        <rFont val="Calibri"/>
        <family val="2"/>
        <scheme val="minor"/>
      </rPr>
      <t>i</t>
    </r>
  </si>
  <si>
    <t>PSR</t>
  </si>
  <si>
    <r>
      <rPr>
        <b/>
        <sz val="10"/>
        <color theme="1"/>
        <rFont val="Calibri"/>
        <family val="2"/>
        <scheme val="minor"/>
      </rPr>
      <t>Mudança da estrutura da planilha:</t>
    </r>
    <r>
      <rPr>
        <sz val="10"/>
        <color theme="1"/>
        <rFont val="Calibri"/>
        <family val="2"/>
        <scheme val="minor"/>
      </rPr>
      <t xml:space="preserve">
- Correção de bugs</t>
    </r>
  </si>
  <si>
    <t>TS1</t>
  </si>
  <si>
    <t>TS2</t>
  </si>
  <si>
    <t>TD1</t>
  </si>
  <si>
    <t>TD2</t>
  </si>
  <si>
    <t>DPV</t>
  </si>
  <si>
    <r>
      <rPr>
        <b/>
        <sz val="10"/>
        <color theme="1"/>
        <rFont val="Calibri"/>
        <family val="2"/>
        <scheme val="minor"/>
      </rPr>
      <t>Mudança da estrutura da planilha:</t>
    </r>
    <r>
      <rPr>
        <sz val="10"/>
        <color theme="1"/>
        <rFont val="Calibri"/>
        <family val="2"/>
        <scheme val="minor"/>
      </rPr>
      <t xml:space="preserve">
- Mudança da forma de cálculo dos riscos de contratos futuros, antes a inclusão das pontas prefixadas era automatica agora as empresas deverão informar.
</t>
    </r>
    <r>
      <rPr>
        <b/>
        <sz val="10"/>
        <color theme="1"/>
        <rFont val="Calibri"/>
        <family val="2"/>
        <scheme val="minor"/>
      </rPr>
      <t xml:space="preserve">
Mudança do Layout da Base de Dados:</t>
    </r>
    <r>
      <rPr>
        <sz val="10"/>
        <color theme="1"/>
        <rFont val="Calibri"/>
        <family val="2"/>
        <scheme val="minor"/>
      </rPr>
      <t xml:space="preserve">
- Mudança de nomes de campos e tabelas: ATIVOCODIGO, TIPOFLUXO, CARTEIRACODIGO, TIPO EMISSOR, TIPOFLUXODERIVATIVO, CONTRATOSEGUROCODIGO e DEMAISCODIGO
</t>
    </r>
    <r>
      <rPr>
        <b/>
        <sz val="10"/>
        <color theme="1"/>
        <rFont val="Calibri"/>
        <family val="2"/>
        <scheme val="minor"/>
      </rPr>
      <t>Outros:</t>
    </r>
    <r>
      <rPr>
        <sz val="10"/>
        <color theme="1"/>
        <rFont val="Calibri"/>
        <family val="2"/>
        <scheme val="minor"/>
      </rPr>
      <t xml:space="preserve">
- Inclusão de novos fatores de riscos: DPV, FII, PSR, TS2 e TD2
- Alteração de fatores de riscos: TXS para TS1 e TXD para TD1</t>
    </r>
  </si>
  <si>
    <t>1.0</t>
  </si>
  <si>
    <t>1.1</t>
  </si>
  <si>
    <t>2.0</t>
  </si>
  <si>
    <t>2.1</t>
  </si>
  <si>
    <t>2.2</t>
  </si>
  <si>
    <t>2.3</t>
  </si>
  <si>
    <t>TPFOPERADOR</t>
  </si>
  <si>
    <t>FTRCODIGO</t>
  </si>
  <si>
    <t>EMCSEQ</t>
  </si>
  <si>
    <t>DOCCODIGO</t>
  </si>
  <si>
    <t>EMCPRAZOFLUXO</t>
  </si>
  <si>
    <t>EMCVLREXPRISCO</t>
  </si>
  <si>
    <t>EMCMULTIPLOFATOR</t>
  </si>
  <si>
    <t>EMCCODGRUPO</t>
  </si>
  <si>
    <t>EMDSEQ</t>
  </si>
  <si>
    <t>DODCODIGO</t>
  </si>
  <si>
    <t>EMDPRAZOFLUXO</t>
  </si>
  <si>
    <t>EMDVLREXPRISCO</t>
  </si>
  <si>
    <t>EMDMULTIPLOFATOR</t>
  </si>
  <si>
    <t>EMESEQ</t>
  </si>
  <si>
    <t>EMECODGRUPO</t>
  </si>
  <si>
    <t>EMEPEF</t>
  </si>
  <si>
    <t>EMEVLRCONTATIVOS</t>
  </si>
  <si>
    <t>EMEPERCREVERSAO</t>
  </si>
  <si>
    <t>EMEPERCDEDUCAO</t>
  </si>
  <si>
    <r>
      <rPr>
        <b/>
        <sz val="10"/>
        <color theme="1"/>
        <rFont val="Calibri"/>
        <family val="2"/>
        <scheme val="minor"/>
      </rPr>
      <t>Mudança do Layout da Base de Dados:</t>
    </r>
    <r>
      <rPr>
        <sz val="10"/>
        <color theme="1"/>
        <rFont val="Calibri"/>
        <family val="2"/>
        <scheme val="minor"/>
      </rPr>
      <t xml:space="preserve">
- Mudança diversas de nomes de campos e tabelas (sem alteração nas estruturas de dados)</t>
    </r>
  </si>
  <si>
    <r>
      <rPr>
        <b/>
        <sz val="10"/>
        <color theme="1"/>
        <rFont val="Calibri"/>
        <family val="2"/>
        <scheme val="minor"/>
      </rPr>
      <t>Mudança da estrutura da planilha:</t>
    </r>
    <r>
      <rPr>
        <sz val="10"/>
        <color theme="1"/>
        <rFont val="Calibri"/>
        <family val="2"/>
        <scheme val="minor"/>
      </rPr>
      <t xml:space="preserve">
- Aumento de eficiência da planilha com consequente exclusão de diversas colunas auxiliares de cálculo das abas Ativos, Passivos e Demais.
- Inclusão do cálculo diferenciado para as empresas que que forneceram dados adicionais para tratamento diferenciados de excedentes financeiros de produtos tradicionais de previdência de acordo com o §3º do artigo 3º da Resolução CNSP nº 321/2015
</t>
    </r>
    <r>
      <rPr>
        <b/>
        <sz val="10"/>
        <color theme="1"/>
        <rFont val="Calibri"/>
        <family val="2"/>
        <scheme val="minor"/>
      </rPr>
      <t>Mudança do Layout da Base de Dados:</t>
    </r>
    <r>
      <rPr>
        <sz val="10"/>
        <color theme="1"/>
        <rFont val="Calibri"/>
        <family val="2"/>
        <scheme val="minor"/>
      </rPr>
      <t xml:space="preserve">
- Exclusão do campo TPREMUNTAXA da base de Ativos
- Incusão do campo VLRDERIVATIVO da base de Ativos
- Exclusão dos campos PLNCODIGO e RAMCODIGO da base de Passivos
- Criação da base de detalhamento de planos com garantia de excedentes financeiros
</t>
    </r>
    <r>
      <rPr>
        <b/>
        <sz val="10"/>
        <color theme="1"/>
        <rFont val="Calibri"/>
        <family val="2"/>
        <scheme val="minor"/>
      </rPr>
      <t xml:space="preserve">Outros:
</t>
    </r>
    <r>
      <rPr>
        <sz val="10"/>
        <color theme="1"/>
        <rFont val="Calibri"/>
        <family val="2"/>
        <scheme val="minor"/>
      </rPr>
      <t>- Inclusão de novos fatores de riscos</t>
    </r>
  </si>
  <si>
    <r>
      <rPr>
        <b/>
        <sz val="10"/>
        <color theme="1"/>
        <rFont val="Calibri"/>
        <family val="2"/>
        <scheme val="minor"/>
      </rPr>
      <t>Mudança de precisão:</t>
    </r>
    <r>
      <rPr>
        <sz val="10"/>
        <color theme="1"/>
        <rFont val="Calibri"/>
        <family val="2"/>
        <scheme val="minor"/>
      </rPr>
      <t xml:space="preserve">
- Foi alterado a precisão da matriz de fatores para a mesma da norma (7 casas decimais)</t>
    </r>
  </si>
  <si>
    <t>EMCSEMREGISTRO</t>
  </si>
  <si>
    <r>
      <rPr>
        <b/>
        <sz val="10"/>
        <color theme="1"/>
        <rFont val="Calibri"/>
        <family val="2"/>
        <scheme val="minor"/>
      </rPr>
      <t>Mudança da estrutura da planilha:</t>
    </r>
    <r>
      <rPr>
        <sz val="10"/>
        <color theme="1"/>
        <rFont val="Calibri"/>
        <family val="2"/>
        <scheme val="minor"/>
      </rPr>
      <t xml:space="preserve">
- Inclusão da opção de carregamento utilizando as bases de envio para o FipEstatístico.
</t>
    </r>
    <r>
      <rPr>
        <b/>
        <sz val="10"/>
        <color theme="1"/>
        <rFont val="Calibri"/>
        <family val="2"/>
        <scheme val="minor"/>
      </rPr>
      <t xml:space="preserve">
Mudança do Layout da Base de Dados:</t>
    </r>
    <r>
      <rPr>
        <sz val="10"/>
        <color theme="1"/>
        <rFont val="Calibri"/>
        <family val="2"/>
        <scheme val="minor"/>
      </rPr>
      <t xml:space="preserve">
- Inclusão do campo EMCSEMREGISTRO no quadro 420.
</t>
    </r>
  </si>
  <si>
    <r>
      <rPr>
        <b/>
        <sz val="10"/>
        <color theme="1"/>
        <rFont val="Calibri"/>
        <family val="2"/>
        <scheme val="minor"/>
      </rPr>
      <t>Mudança da estrutura da planilha:</t>
    </r>
    <r>
      <rPr>
        <sz val="10"/>
        <color theme="1"/>
        <rFont val="Calibri"/>
        <family val="2"/>
        <scheme val="minor"/>
      </rPr>
      <t xml:space="preserve">
- Inclusão do campo TIPOFLUXODERIVATIVO no Quadro 419</t>
    </r>
  </si>
  <si>
    <t>EMFSEQ</t>
  </si>
  <si>
    <t>ATVCODIGO</t>
  </si>
  <si>
    <t>LCRCODIGO</t>
  </si>
  <si>
    <t>TCTCODIGO</t>
  </si>
  <si>
    <t>TPECODIGO</t>
  </si>
  <si>
    <t>EMFPRAZOFLUXO</t>
  </si>
  <si>
    <t>EMFVLREXPRISCO</t>
  </si>
  <si>
    <t>EMFCNPJFUNDO</t>
  </si>
  <si>
    <t>EMFCODISIN</t>
  </si>
  <si>
    <t>EMFCODCUSTODIA</t>
  </si>
  <si>
    <t>EMFMULTIPLOFATOR</t>
  </si>
  <si>
    <t>EMFTXCONTRATADO</t>
  </si>
  <si>
    <t>EMFTXMERCADO</t>
  </si>
  <si>
    <t>TPFOPERADORDERIVATIVO</t>
  </si>
  <si>
    <t>EMFVLRDERIVATIVO</t>
  </si>
  <si>
    <t>EMFCODGRUPO</t>
  </si>
  <si>
    <t>Tabela Auxiliar para Somatório de Valor de Mercado dos Excedentes</t>
  </si>
  <si>
    <t>D0001</t>
  </si>
  <si>
    <t>D1001</t>
  </si>
  <si>
    <t>D1002</t>
  </si>
  <si>
    <t>D2001</t>
  </si>
  <si>
    <t>D2002</t>
  </si>
  <si>
    <t>D3001</t>
  </si>
  <si>
    <t>TOTALIZAÇÃO ATIVOS</t>
  </si>
  <si>
    <r>
      <rPr>
        <b/>
        <sz val="10"/>
        <color theme="1"/>
        <rFont val="Calibri"/>
        <family val="2"/>
        <scheme val="minor"/>
      </rPr>
      <t>Correção de erro:</t>
    </r>
    <r>
      <rPr>
        <sz val="10"/>
        <color theme="1"/>
        <rFont val="Calibri"/>
        <family val="2"/>
        <scheme val="minor"/>
      </rPr>
      <t xml:space="preserve">
- Ajuste na apuração da soma dos valores a mercado dos ativos para o cálculo da parcela referente a grupos com pagamento de excedentes utilizados pelas empresas que optaram pela faculdade prevista no §3º do artigo 3º da Resolução CNSP nº 317/2014
</t>
    </r>
  </si>
  <si>
    <t>PRAZO ANUAL</t>
  </si>
  <si>
    <t>Detalhamento dos Grupos de Excedentes Financeiros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</si>
</sst>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(* #,##0.0000_);_(* \(#,##0.0000\);_(* &quot;-&quot;??_);_(@_)"/>
    <numFmt numFmtId="167" formatCode="0.0"/>
    <numFmt numFmtId="168" formatCode="_(* #,##0_);_(* \(#,##0\);_(* &quot;-&quot;??_);_(@_)"/>
    <numFmt numFmtId="169" formatCode="_(* #,##0.0_);_(* \(#,##0.0\);_(* &quot;-&quot;??_);_(@_)"/>
    <numFmt numFmtId="170" formatCode="0.000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1"/>
      <color theme="0" tint="-4.9989318521683403E-2"/>
      <name val="Calibri"/>
      <family val="2"/>
      <scheme val="minor"/>
    </font>
    <font>
      <b/>
      <sz val="11"/>
      <name val="Calibri"/>
      <family val="2"/>
      <scheme val="minor"/>
    </font>
    <font>
      <i/>
      <vertAlign val="subscript"/>
      <sz val="12"/>
      <name val="Calibri"/>
      <family val="2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rgb="FF555555"/>
      <name val="Segoe UI"/>
      <family val="2"/>
    </font>
    <font>
      <sz val="8"/>
      <color theme="1"/>
      <name val="Consolas"/>
      <family val="3"/>
    </font>
    <font>
      <b/>
      <vertAlign val="subscript"/>
      <sz val="11"/>
      <color theme="0" tint="-4.9989318521683403E-2"/>
      <name val="Calibri"/>
      <family val="2"/>
      <scheme val="minor"/>
    </font>
    <font>
      <b/>
      <vertAlign val="subscript"/>
      <sz val="12"/>
      <color theme="0"/>
      <name val="Calibri"/>
      <family val="2"/>
      <scheme val="minor"/>
    </font>
    <font>
      <b/>
      <sz val="10"/>
      <color indexed="81"/>
      <name val="Calibri"/>
      <family val="2"/>
      <scheme val="minor"/>
    </font>
    <font>
      <sz val="9"/>
      <name val="Calibri"/>
      <family val="2"/>
      <scheme val="minor"/>
    </font>
    <font>
      <sz val="10.5"/>
      <name val="Calibri"/>
      <family val="2"/>
      <scheme val="minor"/>
    </font>
    <font>
      <b/>
      <vertAlign val="subscript"/>
      <sz val="12"/>
      <color theme="0" tint="-4.9989318521683403E-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249977111117893"/>
        <bgColor indexed="64"/>
      </patternFill>
    </fill>
  </fills>
  <borders count="1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medium">
        <color theme="3" tint="-0.499984740745262"/>
      </left>
      <right style="thin">
        <color theme="0"/>
      </right>
      <top style="medium">
        <color theme="3" tint="-0.499984740745262"/>
      </top>
      <bottom/>
      <diagonal/>
    </border>
    <border>
      <left style="thin">
        <color theme="0"/>
      </left>
      <right style="thin">
        <color theme="0"/>
      </right>
      <top style="medium">
        <color theme="3" tint="-0.499984740745262"/>
      </top>
      <bottom/>
      <diagonal/>
    </border>
    <border>
      <left style="thin">
        <color theme="0"/>
      </left>
      <right/>
      <top style="medium">
        <color theme="3" tint="-0.499984740745262"/>
      </top>
      <bottom/>
      <diagonal/>
    </border>
    <border>
      <left style="thin">
        <color auto="1"/>
      </left>
      <right style="medium">
        <color theme="3" tint="-0.499984740745262"/>
      </right>
      <top style="medium">
        <color theme="3" tint="-0.499984740745262"/>
      </top>
      <bottom/>
      <diagonal/>
    </border>
    <border>
      <left style="medium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 style="medium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medium">
        <color theme="3" tint="-0.499984740745262"/>
      </left>
      <right style="thin">
        <color theme="0"/>
      </right>
      <top style="medium">
        <color theme="3" tint="-0.499984740745262"/>
      </top>
      <bottom style="thin">
        <color theme="3" tint="-0.499984740745262"/>
      </bottom>
      <diagonal/>
    </border>
    <border>
      <left style="thin">
        <color theme="0"/>
      </left>
      <right style="thin">
        <color theme="0"/>
      </right>
      <top style="medium">
        <color theme="3" tint="-0.499984740745262"/>
      </top>
      <bottom style="thin">
        <color theme="3" tint="-0.499984740745262"/>
      </bottom>
      <diagonal/>
    </border>
    <border>
      <left style="thin">
        <color theme="0"/>
      </left>
      <right style="medium">
        <color theme="3" tint="-0.499984740745262"/>
      </right>
      <top style="medium">
        <color theme="3" tint="-0.499984740745262"/>
      </top>
      <bottom style="thin">
        <color theme="3" tint="-0.499984740745262"/>
      </bottom>
      <diagonal/>
    </border>
    <border>
      <left style="medium">
        <color theme="3" tint="-0.499984740745262"/>
      </left>
      <right style="thin">
        <color theme="0"/>
      </right>
      <top style="medium">
        <color theme="3" tint="-0.499984740745262"/>
      </top>
      <bottom style="thin">
        <color theme="3"/>
      </bottom>
      <diagonal/>
    </border>
    <border>
      <left style="thin">
        <color theme="0"/>
      </left>
      <right style="thin">
        <color theme="0"/>
      </right>
      <top style="medium">
        <color theme="3" tint="-0.499984740745262"/>
      </top>
      <bottom style="thin">
        <color theme="3"/>
      </bottom>
      <diagonal/>
    </border>
    <border>
      <left style="medium">
        <color theme="3" tint="-0.499984740745262"/>
      </left>
      <right style="thin">
        <color indexed="64"/>
      </right>
      <top/>
      <bottom style="thin">
        <color indexed="64"/>
      </bottom>
      <diagonal/>
    </border>
    <border>
      <left style="medium">
        <color theme="3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3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3" tint="-0.499984740745262"/>
      </left>
      <right style="thin">
        <color theme="0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0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0"/>
      </left>
      <right style="thin">
        <color theme="0"/>
      </right>
      <top style="thin">
        <color theme="3" tint="-0.499984740745262"/>
      </top>
      <bottom style="thin">
        <color theme="3" tint="-0.499984740745262"/>
      </bottom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thin">
        <color theme="0"/>
      </right>
      <top style="thin">
        <color theme="4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4" tint="-0.499984740745262"/>
      </top>
      <bottom style="thin">
        <color theme="0"/>
      </bottom>
      <diagonal/>
    </border>
    <border>
      <left style="thin">
        <color theme="0"/>
      </left>
      <right style="thin">
        <color theme="4" tint="-0.499984740745262"/>
      </right>
      <top style="thin">
        <color theme="4" tint="-0.499984740745262"/>
      </top>
      <bottom style="thin">
        <color theme="0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4" tint="-0.499984740745262"/>
      </right>
      <top style="thin">
        <color theme="0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thin">
        <color indexed="64"/>
      </left>
      <right style="hair">
        <color theme="1" tint="0.499984740745262"/>
      </right>
      <top style="thin">
        <color indexed="64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indexed="64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thin">
        <color indexed="64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indexed="64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4" tint="-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thin">
        <color theme="4" tint="-0.499984740745262"/>
      </bottom>
      <diagonal/>
    </border>
    <border>
      <left style="thin">
        <color indexed="64"/>
      </left>
      <right style="hair">
        <color theme="1" tint="0.499984740745262"/>
      </right>
      <top style="hair">
        <color theme="1" tint="0.499984740745262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indexed="64"/>
      </bottom>
      <diagonal/>
    </border>
    <border>
      <left style="hair">
        <color theme="1" tint="0.499984740745262"/>
      </left>
      <right style="thin">
        <color indexed="64"/>
      </right>
      <top style="hair">
        <color theme="1" tint="0.499984740745262"/>
      </top>
      <bottom style="thin">
        <color indexed="64"/>
      </bottom>
      <diagonal/>
    </border>
    <border>
      <left style="thin">
        <color theme="4" tint="-0.49998474074526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4" tint="-0.499984740745262"/>
      </right>
      <top style="thin">
        <color theme="0"/>
      </top>
      <bottom/>
      <diagonal/>
    </border>
    <border>
      <left style="thin">
        <color theme="4" tint="-0.499984740745262"/>
      </left>
      <right/>
      <top style="thin">
        <color theme="0" tint="-4.9989318521683403E-2"/>
      </top>
      <bottom/>
      <diagonal/>
    </border>
    <border>
      <left style="thin">
        <color theme="4" tint="-0.499984740745262"/>
      </left>
      <right style="hair">
        <color theme="1" tint="0.499984740745262"/>
      </right>
      <top/>
      <bottom style="thin">
        <color theme="4" tint="-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thin">
        <color theme="4" tint="-0.499984740745262"/>
      </bottom>
      <diagonal/>
    </border>
    <border>
      <left style="hair">
        <color theme="1" tint="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0"/>
      </left>
      <right/>
      <top style="medium">
        <color theme="3" tint="-0.499984740745262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3" tint="-0.499984740745262"/>
      </left>
      <right style="thin">
        <color theme="0"/>
      </right>
      <top style="thin">
        <color theme="3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499984740745262"/>
      </top>
      <bottom style="thin">
        <color theme="0"/>
      </bottom>
      <diagonal/>
    </border>
    <border>
      <left style="thin">
        <color theme="3" tint="-0.499984740745262"/>
      </left>
      <right style="thin">
        <color theme="0"/>
      </right>
      <top style="thin">
        <color theme="0"/>
      </top>
      <bottom style="thin">
        <color theme="3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499984740745262"/>
      </bottom>
      <diagonal/>
    </border>
    <border>
      <left style="thin">
        <color theme="0"/>
      </left>
      <right style="thin">
        <color theme="3" tint="-0.499984740745262"/>
      </right>
      <top style="thin">
        <color theme="3" tint="-0.499984740745262"/>
      </top>
      <bottom style="thin">
        <color theme="0"/>
      </bottom>
      <diagonal/>
    </border>
    <border>
      <left style="thin">
        <color theme="0"/>
      </left>
      <right style="thin">
        <color theme="3" tint="-0.499984740745262"/>
      </right>
      <top style="thin">
        <color theme="0"/>
      </top>
      <bottom style="thin">
        <color theme="3" tint="-0.499984740745262"/>
      </bottom>
      <diagonal/>
    </border>
    <border>
      <left style="thin">
        <color theme="3" tint="-0.499984740745262"/>
      </left>
      <right/>
      <top/>
      <bottom style="thin">
        <color theme="3" tint="-0.499984740745262"/>
      </bottom>
      <diagonal/>
    </border>
    <border>
      <left/>
      <right/>
      <top/>
      <bottom style="thin">
        <color theme="3" tint="-0.499984740745262"/>
      </bottom>
      <diagonal/>
    </border>
    <border>
      <left/>
      <right style="thin">
        <color theme="3" tint="-0.499984740745262"/>
      </right>
      <top/>
      <bottom style="thin">
        <color theme="3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/>
      <diagonal/>
    </border>
    <border>
      <left style="thin">
        <color theme="4" tint="-0.499984740745262"/>
      </left>
      <right/>
      <top style="thin">
        <color theme="0"/>
      </top>
      <bottom style="thin">
        <color theme="0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indexed="64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3" tint="-0.499984740745262"/>
      </left>
      <right style="thin">
        <color theme="4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4" tint="-0.499984740745262"/>
      </left>
      <right/>
      <top style="thin">
        <color theme="0"/>
      </top>
      <bottom style="thin">
        <color theme="4" tint="-0.499984740745262"/>
      </bottom>
      <diagonal/>
    </border>
    <border>
      <left/>
      <right/>
      <top style="thin">
        <color theme="0"/>
      </top>
      <bottom style="thin">
        <color theme="4" tint="-0.499984740745262"/>
      </bottom>
      <diagonal/>
    </border>
    <border>
      <left style="thin">
        <color theme="3" tint="-0.499984740745262"/>
      </left>
      <right style="thin">
        <color theme="4" tint="-0.499984740745262"/>
      </right>
      <top style="thin">
        <color theme="3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4" tint="-0.49998474074526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3" tint="-0.499984740745262"/>
      </right>
      <top style="thin">
        <color theme="0"/>
      </top>
      <bottom style="thin">
        <color theme="0"/>
      </bottom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/>
      <right style="thin">
        <color theme="3" tint="-0.499984740745262"/>
      </right>
      <top style="thin">
        <color theme="0"/>
      </top>
      <bottom style="thin">
        <color theme="4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4" tint="-0.499984740745262"/>
      </top>
      <bottom style="thin">
        <color theme="3" tint="-0.499984740745262"/>
      </bottom>
      <diagonal/>
    </border>
    <border>
      <left style="thin">
        <color theme="4" tint="-0.499984740745262"/>
      </left>
      <right/>
      <top/>
      <bottom style="thin">
        <color theme="0"/>
      </bottom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theme="4" tint="-0.49998474074526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/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3"/>
      </bottom>
      <diagonal/>
    </border>
    <border>
      <left/>
      <right style="thin">
        <color indexed="64"/>
      </right>
      <top style="thin">
        <color indexed="64"/>
      </top>
      <bottom style="thin">
        <color theme="3"/>
      </bottom>
      <diagonal/>
    </border>
    <border>
      <left style="hair">
        <color theme="1" tint="0.499984740745262"/>
      </left>
      <right style="thin">
        <color indexed="64"/>
      </right>
      <top/>
      <bottom style="hair">
        <color theme="1" tint="0.499984740745262"/>
      </bottom>
      <diagonal/>
    </border>
    <border>
      <left style="thin">
        <color indexed="64"/>
      </left>
      <right style="hair">
        <color theme="1" tint="0.499984740745262"/>
      </right>
      <top style="hair">
        <color theme="1" tint="0.499984740745262"/>
      </top>
      <bottom style="thin">
        <color theme="4" tint="-0.499984740745262"/>
      </bottom>
      <diagonal/>
    </border>
    <border>
      <left style="thin">
        <color indexed="64"/>
      </left>
      <right/>
      <top style="thin">
        <color theme="3" tint="-0.499984740745262"/>
      </top>
      <bottom style="thin">
        <color indexed="64"/>
      </bottom>
      <diagonal/>
    </border>
    <border>
      <left/>
      <right/>
      <top style="thin">
        <color theme="3" tint="-0.499984740745262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thin">
        <color indexed="64"/>
      </bottom>
      <diagonal/>
    </border>
    <border>
      <left style="hair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hair">
        <color theme="1" tint="0.499984740745262"/>
      </left>
      <right/>
      <top style="thin">
        <color indexed="64"/>
      </top>
      <bottom style="hair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3"/>
      </bottom>
      <diagonal/>
    </border>
    <border>
      <left style="thin">
        <color indexed="64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thin">
        <color indexed="64"/>
      </left>
      <right style="hair">
        <color theme="1" tint="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4" tint="-0.499984740745262"/>
      </left>
      <right/>
      <top style="thin">
        <color theme="0" tint="-4.9989318521683403E-2"/>
      </top>
      <bottom style="thin">
        <color theme="4" tint="-0.499984740745262"/>
      </bottom>
      <diagonal/>
    </border>
    <border>
      <left/>
      <right style="hair">
        <color theme="1" tint="0.499984740745262"/>
      </right>
      <top style="thin">
        <color indexed="64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thin">
        <color indexed="64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thin">
        <color indexed="64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thin">
        <color theme="3" tint="-0.499984740745262"/>
      </bottom>
      <diagonal/>
    </border>
    <border>
      <left style="medium">
        <color theme="3" tint="-0.499984740745262"/>
      </left>
      <right style="medium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3" tint="-0.499984740745262"/>
      </top>
      <bottom style="thin">
        <color indexed="64"/>
      </bottom>
      <diagonal/>
    </border>
    <border>
      <left style="thin">
        <color indexed="64"/>
      </left>
      <right style="medium">
        <color theme="3" tint="-0.499984740745262"/>
      </right>
      <top style="thin">
        <color theme="3" tint="-0.499984740745262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medium">
        <color theme="3" tint="-0.499984740745262"/>
      </top>
      <bottom style="thin">
        <color theme="3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/>
  </cellStyleXfs>
  <cellXfs count="307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9" fillId="2" borderId="0" xfId="0" applyFont="1" applyFill="1" applyBorder="1"/>
    <xf numFmtId="168" fontId="9" fillId="2" borderId="0" xfId="1" applyNumberFormat="1" applyFont="1" applyFill="1" applyBorder="1"/>
    <xf numFmtId="0" fontId="9" fillId="2" borderId="0" xfId="0" applyFont="1" applyFill="1" applyBorder="1" applyAlignment="1">
      <alignment horizontal="center" vertical="center"/>
    </xf>
    <xf numFmtId="0" fontId="8" fillId="2" borderId="0" xfId="0" applyFont="1" applyFill="1" applyBorder="1"/>
    <xf numFmtId="168" fontId="8" fillId="2" borderId="0" xfId="1" applyNumberFormat="1" applyFont="1" applyFill="1" applyBorder="1"/>
    <xf numFmtId="0" fontId="8" fillId="2" borderId="0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168" fontId="5" fillId="2" borderId="0" xfId="1" applyNumberFormat="1" applyFont="1" applyFill="1" applyBorder="1"/>
    <xf numFmtId="0" fontId="7" fillId="2" borderId="0" xfId="0" applyFont="1" applyFill="1" applyBorder="1" applyAlignment="1">
      <alignment horizontal="center" vertical="center" wrapText="1"/>
    </xf>
    <xf numFmtId="0" fontId="9" fillId="2" borderId="3" xfId="0" applyFont="1" applyFill="1" applyBorder="1"/>
    <xf numFmtId="0" fontId="8" fillId="2" borderId="4" xfId="0" applyFont="1" applyFill="1" applyBorder="1"/>
    <xf numFmtId="0" fontId="5" fillId="2" borderId="4" xfId="0" applyFont="1" applyFill="1" applyBorder="1"/>
    <xf numFmtId="0" fontId="6" fillId="2" borderId="4" xfId="0" applyFont="1" applyFill="1" applyBorder="1" applyAlignment="1">
      <alignment horizontal="center" vertical="center" wrapText="1"/>
    </xf>
    <xf numFmtId="0" fontId="10" fillId="2" borderId="0" xfId="0" applyFont="1" applyFill="1" applyBorder="1"/>
    <xf numFmtId="0" fontId="11" fillId="2" borderId="0" xfId="0" applyFont="1" applyFill="1" applyBorder="1"/>
    <xf numFmtId="0" fontId="12" fillId="2" borderId="0" xfId="0" applyFont="1" applyFill="1" applyBorder="1"/>
    <xf numFmtId="0" fontId="12" fillId="2" borderId="5" xfId="0" applyFont="1" applyFill="1" applyBorder="1"/>
    <xf numFmtId="168" fontId="6" fillId="2" borderId="4" xfId="1" applyNumberFormat="1" applyFont="1" applyFill="1" applyBorder="1" applyAlignment="1">
      <alignment horizontal="center" vertical="center" wrapText="1"/>
    </xf>
    <xf numFmtId="0" fontId="11" fillId="2" borderId="4" xfId="0" applyFont="1" applyFill="1" applyBorder="1"/>
    <xf numFmtId="0" fontId="6" fillId="2" borderId="0" xfId="0" applyFont="1" applyFill="1" applyBorder="1" applyAlignment="1">
      <alignment horizontal="center" vertical="center" wrapText="1"/>
    </xf>
    <xf numFmtId="168" fontId="6" fillId="2" borderId="0" xfId="1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" fontId="8" fillId="2" borderId="0" xfId="1" applyNumberFormat="1" applyFont="1" applyFill="1" applyBorder="1" applyAlignment="1">
      <alignment horizontal="center" vertical="center"/>
    </xf>
    <xf numFmtId="1" fontId="5" fillId="2" borderId="0" xfId="1" applyNumberFormat="1" applyFont="1" applyFill="1" applyBorder="1" applyAlignment="1">
      <alignment horizontal="center" vertical="center"/>
    </xf>
    <xf numFmtId="4" fontId="9" fillId="2" borderId="0" xfId="0" applyNumberFormat="1" applyFont="1" applyFill="1" applyBorder="1" applyAlignment="1">
      <alignment horizontal="center"/>
    </xf>
    <xf numFmtId="4" fontId="8" fillId="2" borderId="0" xfId="0" applyNumberFormat="1" applyFont="1" applyFill="1" applyBorder="1" applyAlignment="1">
      <alignment horizontal="center"/>
    </xf>
    <xf numFmtId="4" fontId="5" fillId="2" borderId="0" xfId="0" applyNumberFormat="1" applyFont="1" applyFill="1" applyBorder="1" applyAlignment="1">
      <alignment horizontal="center"/>
    </xf>
    <xf numFmtId="167" fontId="2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3" fillId="2" borderId="0" xfId="0" applyFont="1" applyFill="1"/>
    <xf numFmtId="0" fontId="0" fillId="2" borderId="0" xfId="0" applyFill="1"/>
    <xf numFmtId="0" fontId="2" fillId="2" borderId="6" xfId="0" applyFont="1" applyFill="1" applyBorder="1" applyAlignment="1">
      <alignment horizontal="center" vertical="center"/>
    </xf>
    <xf numFmtId="166" fontId="2" fillId="2" borderId="6" xfId="1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1" fillId="2" borderId="0" xfId="0" applyFont="1" applyFill="1"/>
    <xf numFmtId="0" fontId="0" fillId="2" borderId="0" xfId="0" applyFill="1" applyBorder="1"/>
    <xf numFmtId="0" fontId="6" fillId="4" borderId="17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168" fontId="6" fillId="4" borderId="14" xfId="1" applyNumberFormat="1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10" fillId="2" borderId="3" xfId="0" applyFont="1" applyFill="1" applyBorder="1"/>
    <xf numFmtId="168" fontId="10" fillId="2" borderId="0" xfId="1" applyNumberFormat="1" applyFont="1" applyFill="1" applyBorder="1"/>
    <xf numFmtId="4" fontId="10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168" fontId="0" fillId="2" borderId="0" xfId="1" applyNumberFormat="1" applyFont="1" applyFill="1" applyBorder="1"/>
    <xf numFmtId="168" fontId="20" fillId="4" borderId="9" xfId="1" applyNumberFormat="1" applyFont="1" applyFill="1" applyBorder="1" applyAlignment="1">
      <alignment horizontal="center" vertical="center" wrapText="1"/>
    </xf>
    <xf numFmtId="168" fontId="20" fillId="4" borderId="53" xfId="1" applyNumberFormat="1" applyFont="1" applyFill="1" applyBorder="1" applyAlignment="1">
      <alignment horizontal="center" vertical="center" wrapText="1"/>
    </xf>
    <xf numFmtId="168" fontId="20" fillId="4" borderId="54" xfId="1" applyNumberFormat="1" applyFont="1" applyFill="1" applyBorder="1" applyAlignment="1">
      <alignment horizontal="center" vertical="center" wrapText="1"/>
    </xf>
    <xf numFmtId="168" fontId="20" fillId="4" borderId="55" xfId="1" applyNumberFormat="1" applyFont="1" applyFill="1" applyBorder="1" applyAlignment="1">
      <alignment horizontal="center" vertical="center" wrapText="1"/>
    </xf>
    <xf numFmtId="168" fontId="0" fillId="2" borderId="0" xfId="1" applyNumberFormat="1" applyFont="1" applyFill="1"/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/>
    <xf numFmtId="168" fontId="20" fillId="2" borderId="0" xfId="1" applyNumberFormat="1" applyFont="1" applyFill="1" applyBorder="1" applyAlignment="1">
      <alignment horizontal="center" vertical="center" wrapText="1"/>
    </xf>
    <xf numFmtId="0" fontId="22" fillId="2" borderId="0" xfId="0" applyFont="1" applyFill="1" applyBorder="1"/>
    <xf numFmtId="168" fontId="0" fillId="0" borderId="62" xfId="1" applyNumberFormat="1" applyFont="1" applyBorder="1"/>
    <xf numFmtId="168" fontId="0" fillId="0" borderId="63" xfId="1" applyNumberFormat="1" applyFont="1" applyBorder="1"/>
    <xf numFmtId="168" fontId="0" fillId="0" borderId="64" xfId="1" applyNumberFormat="1" applyFont="1" applyBorder="1"/>
    <xf numFmtId="165" fontId="6" fillId="5" borderId="58" xfId="1" applyFont="1" applyFill="1" applyBorder="1" applyAlignment="1">
      <alignment horizontal="center"/>
    </xf>
    <xf numFmtId="0" fontId="6" fillId="5" borderId="59" xfId="0" applyFont="1" applyFill="1" applyBorder="1" applyAlignment="1">
      <alignment horizontal="center"/>
    </xf>
    <xf numFmtId="165" fontId="6" fillId="5" borderId="59" xfId="1" applyFont="1" applyFill="1" applyBorder="1" applyAlignment="1">
      <alignment horizont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11" fillId="0" borderId="65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2" fillId="0" borderId="65" xfId="0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5" fillId="2" borderId="6" xfId="1" applyNumberFormat="1" applyFont="1" applyFill="1" applyBorder="1" applyAlignment="1">
      <alignment horizontal="center" vertical="center" wrapText="1"/>
    </xf>
    <xf numFmtId="168" fontId="0" fillId="2" borderId="0" xfId="0" applyNumberFormat="1" applyFill="1"/>
    <xf numFmtId="0" fontId="23" fillId="2" borderId="4" xfId="0" applyFont="1" applyFill="1" applyBorder="1" applyAlignment="1">
      <alignment horizontal="center"/>
    </xf>
    <xf numFmtId="0" fontId="24" fillId="7" borderId="69" xfId="0" applyFont="1" applyFill="1" applyBorder="1" applyAlignment="1">
      <alignment horizontal="right" wrapText="1"/>
    </xf>
    <xf numFmtId="0" fontId="24" fillId="7" borderId="70" xfId="0" applyFont="1" applyFill="1" applyBorder="1" applyAlignment="1">
      <alignment horizontal="left" vertical="center" wrapText="1"/>
    </xf>
    <xf numFmtId="0" fontId="25" fillId="0" borderId="70" xfId="0" applyFont="1" applyBorder="1" applyAlignment="1">
      <alignment wrapText="1"/>
    </xf>
    <xf numFmtId="11" fontId="25" fillId="0" borderId="70" xfId="0" applyNumberFormat="1" applyFont="1" applyBorder="1" applyAlignment="1">
      <alignment wrapText="1"/>
    </xf>
    <xf numFmtId="168" fontId="5" fillId="2" borderId="6" xfId="1" applyNumberFormat="1" applyFont="1" applyFill="1" applyBorder="1" applyAlignment="1">
      <alignment horizontal="center" vertical="center" wrapText="1"/>
    </xf>
    <xf numFmtId="168" fontId="5" fillId="2" borderId="73" xfId="1" applyNumberFormat="1" applyFont="1" applyFill="1" applyBorder="1" applyAlignment="1">
      <alignment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1" fontId="12" fillId="3" borderId="1" xfId="1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/>
      <protection locked="0"/>
    </xf>
    <xf numFmtId="0" fontId="12" fillId="3" borderId="20" xfId="0" applyFont="1" applyFill="1" applyBorder="1" applyAlignment="1" applyProtection="1">
      <alignment horizontal="center"/>
      <protection locked="0"/>
    </xf>
    <xf numFmtId="168" fontId="11" fillId="2" borderId="18" xfId="1" applyNumberFormat="1" applyFont="1" applyFill="1" applyBorder="1" applyProtection="1">
      <protection hidden="1"/>
    </xf>
    <xf numFmtId="168" fontId="11" fillId="2" borderId="2" xfId="1" applyNumberFormat="1" applyFont="1" applyFill="1" applyBorder="1" applyProtection="1">
      <protection hidden="1"/>
    </xf>
    <xf numFmtId="0" fontId="11" fillId="2" borderId="2" xfId="1" applyNumberFormat="1" applyFont="1" applyFill="1" applyBorder="1" applyAlignment="1" applyProtection="1">
      <alignment horizontal="center"/>
      <protection hidden="1"/>
    </xf>
    <xf numFmtId="4" fontId="11" fillId="2" borderId="2" xfId="1" applyNumberFormat="1" applyFont="1" applyFill="1" applyBorder="1" applyAlignment="1" applyProtection="1">
      <alignment horizontal="center"/>
      <protection hidden="1"/>
    </xf>
    <xf numFmtId="165" fontId="11" fillId="2" borderId="2" xfId="1" applyFont="1" applyFill="1" applyBorder="1" applyAlignment="1" applyProtection="1">
      <alignment horizontal="center" vertical="center"/>
      <protection hidden="1"/>
    </xf>
    <xf numFmtId="169" fontId="11" fillId="2" borderId="6" xfId="1" applyNumberFormat="1" applyFont="1" applyFill="1" applyBorder="1" applyProtection="1">
      <protection hidden="1"/>
    </xf>
    <xf numFmtId="168" fontId="11" fillId="0" borderId="2" xfId="1" applyNumberFormat="1" applyFont="1" applyFill="1" applyBorder="1" applyProtection="1">
      <protection hidden="1"/>
    </xf>
    <xf numFmtId="168" fontId="12" fillId="2" borderId="19" xfId="1" applyNumberFormat="1" applyFont="1" applyFill="1" applyBorder="1" applyProtection="1">
      <protection hidden="1"/>
    </xf>
    <xf numFmtId="168" fontId="12" fillId="2" borderId="1" xfId="1" applyNumberFormat="1" applyFont="1" applyFill="1" applyBorder="1" applyProtection="1">
      <protection hidden="1"/>
    </xf>
    <xf numFmtId="0" fontId="12" fillId="2" borderId="1" xfId="0" applyFont="1" applyFill="1" applyBorder="1" applyProtection="1">
      <protection hidden="1"/>
    </xf>
    <xf numFmtId="4" fontId="12" fillId="2" borderId="1" xfId="0" applyNumberFormat="1" applyFont="1" applyFill="1" applyBorder="1" applyAlignment="1" applyProtection="1">
      <alignment horizontal="center"/>
      <protection hidden="1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0" fontId="11" fillId="3" borderId="6" xfId="0" applyFont="1" applyFill="1" applyBorder="1" applyAlignment="1" applyProtection="1">
      <alignment horizontal="center"/>
      <protection locked="0"/>
    </xf>
    <xf numFmtId="0" fontId="11" fillId="3" borderId="6" xfId="0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168" fontId="11" fillId="3" borderId="74" xfId="1" applyNumberFormat="1" applyFont="1" applyFill="1" applyBorder="1" applyProtection="1">
      <protection locked="0"/>
    </xf>
    <xf numFmtId="0" fontId="9" fillId="2" borderId="0" xfId="0" applyFont="1" applyFill="1" applyBorder="1" applyProtection="1">
      <protection hidden="1"/>
    </xf>
    <xf numFmtId="169" fontId="9" fillId="2" borderId="0" xfId="1" applyNumberFormat="1" applyFont="1" applyFill="1" applyBorder="1" applyProtection="1">
      <protection hidden="1"/>
    </xf>
    <xf numFmtId="0" fontId="9" fillId="2" borderId="0" xfId="0" applyFont="1" applyFill="1" applyBorder="1" applyAlignment="1" applyProtection="1">
      <alignment horizontal="center"/>
      <protection hidden="1"/>
    </xf>
    <xf numFmtId="0" fontId="8" fillId="2" borderId="0" xfId="0" applyFont="1" applyFill="1" applyBorder="1" applyProtection="1">
      <protection hidden="1"/>
    </xf>
    <xf numFmtId="169" fontId="8" fillId="2" borderId="0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center"/>
      <protection hidden="1"/>
    </xf>
    <xf numFmtId="0" fontId="5" fillId="2" borderId="0" xfId="0" applyFont="1" applyFill="1" applyBorder="1" applyProtection="1">
      <protection hidden="1"/>
    </xf>
    <xf numFmtId="169" fontId="5" fillId="2" borderId="0" xfId="1" applyNumberFormat="1" applyFont="1" applyFill="1" applyBorder="1" applyProtection="1"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2" fontId="11" fillId="2" borderId="6" xfId="1" applyNumberFormat="1" applyFont="1" applyFill="1" applyBorder="1" applyAlignment="1" applyProtection="1">
      <alignment horizontal="center"/>
      <protection hidden="1"/>
    </xf>
    <xf numFmtId="165" fontId="11" fillId="2" borderId="6" xfId="1" applyFont="1" applyFill="1" applyBorder="1" applyAlignment="1" applyProtection="1">
      <alignment horizontal="center"/>
      <protection hidden="1"/>
    </xf>
    <xf numFmtId="168" fontId="11" fillId="2" borderId="6" xfId="1" applyNumberFormat="1" applyFont="1" applyFill="1" applyBorder="1" applyProtection="1">
      <protection hidden="1"/>
    </xf>
    <xf numFmtId="168" fontId="11" fillId="2" borderId="12" xfId="1" applyNumberFormat="1" applyFont="1" applyFill="1" applyBorder="1" applyProtection="1">
      <protection hidden="1"/>
    </xf>
    <xf numFmtId="168" fontId="11" fillId="2" borderId="11" xfId="1" applyNumberFormat="1" applyFont="1" applyFill="1" applyBorder="1" applyProtection="1">
      <protection hidden="1"/>
    </xf>
    <xf numFmtId="2" fontId="11" fillId="2" borderId="6" xfId="0" applyNumberFormat="1" applyFont="1" applyFill="1" applyBorder="1" applyAlignment="1" applyProtection="1">
      <alignment horizontal="center"/>
      <protection hidden="1"/>
    </xf>
    <xf numFmtId="0" fontId="11" fillId="2" borderId="6" xfId="0" applyFont="1" applyFill="1" applyBorder="1" applyAlignment="1" applyProtection="1">
      <alignment horizontal="center"/>
      <protection hidden="1"/>
    </xf>
    <xf numFmtId="0" fontId="10" fillId="2" borderId="0" xfId="0" applyFont="1" applyFill="1" applyBorder="1" applyProtection="1">
      <protection hidden="1"/>
    </xf>
    <xf numFmtId="0" fontId="10" fillId="2" borderId="0" xfId="0" applyFont="1" applyFill="1" applyBorder="1" applyAlignment="1" applyProtection="1">
      <alignment horizontal="center"/>
      <protection hidden="1"/>
    </xf>
    <xf numFmtId="0" fontId="10" fillId="2" borderId="3" xfId="0" applyFont="1" applyFill="1" applyBorder="1" applyProtection="1">
      <protection hidden="1"/>
    </xf>
    <xf numFmtId="168" fontId="10" fillId="2" borderId="0" xfId="1" applyNumberFormat="1" applyFont="1" applyFill="1" applyBorder="1" applyProtection="1">
      <protection hidden="1"/>
    </xf>
    <xf numFmtId="4" fontId="10" fillId="2" borderId="0" xfId="0" applyNumberFormat="1" applyFont="1" applyFill="1" applyBorder="1" applyAlignment="1" applyProtection="1">
      <alignment horizontal="center"/>
      <protection hidden="1"/>
    </xf>
    <xf numFmtId="0" fontId="10" fillId="2" borderId="0" xfId="0" applyFont="1" applyFill="1" applyBorder="1" applyAlignment="1" applyProtection="1">
      <alignment horizontal="center" vertical="center"/>
      <protection hidden="1"/>
    </xf>
    <xf numFmtId="2" fontId="19" fillId="5" borderId="66" xfId="0" applyNumberFormat="1" applyFont="1" applyFill="1" applyBorder="1" applyAlignment="1" applyProtection="1">
      <alignment horizontal="left" vertical="center" wrapText="1"/>
      <protection hidden="1"/>
    </xf>
    <xf numFmtId="0" fontId="8" fillId="2" borderId="4" xfId="0" applyFont="1" applyFill="1" applyBorder="1" applyProtection="1">
      <protection hidden="1"/>
    </xf>
    <xf numFmtId="168" fontId="8" fillId="2" borderId="0" xfId="1" applyNumberFormat="1" applyFont="1" applyFill="1" applyBorder="1" applyProtection="1">
      <protection hidden="1"/>
    </xf>
    <xf numFmtId="4" fontId="8" fillId="2" borderId="0" xfId="0" applyNumberFormat="1" applyFont="1" applyFill="1" applyBorder="1" applyAlignment="1" applyProtection="1">
      <alignment horizontal="center"/>
      <protection hidden="1"/>
    </xf>
    <xf numFmtId="0" fontId="8" fillId="2" borderId="0" xfId="0" applyFont="1" applyFill="1" applyBorder="1" applyAlignment="1" applyProtection="1">
      <alignment horizontal="center" vertical="center"/>
      <protection hidden="1"/>
    </xf>
    <xf numFmtId="0" fontId="8" fillId="2" borderId="0" xfId="0" quotePrefix="1" applyFont="1" applyFill="1" applyBorder="1" applyAlignment="1" applyProtection="1">
      <alignment vertical="center"/>
      <protection hidden="1"/>
    </xf>
    <xf numFmtId="0" fontId="5" fillId="2" borderId="0" xfId="0" applyFont="1" applyFill="1" applyBorder="1" applyAlignment="1" applyProtection="1">
      <alignment vertical="center"/>
      <protection hidden="1"/>
    </xf>
    <xf numFmtId="168" fontId="5" fillId="2" borderId="86" xfId="1" applyNumberFormat="1" applyFont="1" applyFill="1" applyBorder="1" applyAlignment="1" applyProtection="1">
      <alignment vertical="center" wrapText="1"/>
      <protection hidden="1"/>
    </xf>
    <xf numFmtId="0" fontId="0" fillId="2" borderId="0" xfId="0" applyFill="1" applyProtection="1">
      <protection hidden="1"/>
    </xf>
    <xf numFmtId="168" fontId="5" fillId="2" borderId="74" xfId="1" applyNumberFormat="1" applyFont="1" applyFill="1" applyBorder="1" applyAlignment="1" applyProtection="1">
      <alignment horizontal="left" vertical="center" wrapText="1"/>
      <protection hidden="1"/>
    </xf>
    <xf numFmtId="2" fontId="19" fillId="4" borderId="75" xfId="0" applyNumberFormat="1" applyFont="1" applyFill="1" applyBorder="1" applyAlignment="1" applyProtection="1">
      <alignment horizontal="left" vertical="center" wrapText="1"/>
      <protection hidden="1"/>
    </xf>
    <xf numFmtId="168" fontId="5" fillId="2" borderId="87" xfId="1" applyNumberFormat="1" applyFont="1" applyFill="1" applyBorder="1" applyAlignment="1" applyProtection="1">
      <alignment vertical="center" wrapText="1"/>
      <protection hidden="1"/>
    </xf>
    <xf numFmtId="168" fontId="5" fillId="2" borderId="77" xfId="1" applyNumberFormat="1" applyFont="1" applyFill="1" applyBorder="1" applyAlignment="1" applyProtection="1">
      <alignment horizontal="left" vertical="center" wrapText="1"/>
      <protection hidden="1"/>
    </xf>
    <xf numFmtId="0" fontId="0" fillId="2" borderId="0" xfId="0" applyFill="1" applyAlignment="1" applyProtection="1">
      <alignment horizontal="center"/>
      <protection hidden="1"/>
    </xf>
    <xf numFmtId="0" fontId="5" fillId="2" borderId="0" xfId="3" applyFont="1" applyFill="1" applyBorder="1" applyAlignment="1" applyProtection="1">
      <alignment vertical="center"/>
      <protection hidden="1"/>
    </xf>
    <xf numFmtId="2" fontId="14" fillId="5" borderId="29" xfId="0" applyNumberFormat="1" applyFont="1" applyFill="1" applyBorder="1" applyAlignment="1" applyProtection="1">
      <alignment horizontal="center" vertical="center"/>
      <protection hidden="1"/>
    </xf>
    <xf numFmtId="0" fontId="14" fillId="5" borderId="30" xfId="3" applyFont="1" applyFill="1" applyBorder="1" applyAlignment="1" applyProtection="1">
      <alignment horizontal="center" vertical="center" wrapText="1"/>
      <protection hidden="1"/>
    </xf>
    <xf numFmtId="0" fontId="14" fillId="5" borderId="31" xfId="3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vertical="center" wrapText="1"/>
      <protection hidden="1"/>
    </xf>
    <xf numFmtId="0" fontId="15" fillId="2" borderId="0" xfId="0" quotePrefix="1" applyFont="1" applyFill="1" applyBorder="1" applyAlignment="1" applyProtection="1">
      <alignment vertical="center"/>
      <protection hidden="1"/>
    </xf>
    <xf numFmtId="168" fontId="11" fillId="2" borderId="32" xfId="1" applyNumberFormat="1" applyFont="1" applyFill="1" applyBorder="1" applyProtection="1">
      <protection hidden="1"/>
    </xf>
    <xf numFmtId="168" fontId="11" fillId="2" borderId="33" xfId="1" applyNumberFormat="1" applyFont="1" applyFill="1" applyBorder="1" applyProtection="1">
      <protection hidden="1"/>
    </xf>
    <xf numFmtId="168" fontId="11" fillId="2" borderId="34" xfId="1" applyNumberFormat="1" applyFont="1" applyFill="1" applyBorder="1" applyProtection="1">
      <protection hidden="1"/>
    </xf>
    <xf numFmtId="168" fontId="18" fillId="2" borderId="35" xfId="1" applyNumberFormat="1" applyFont="1" applyFill="1" applyBorder="1" applyProtection="1">
      <protection hidden="1"/>
    </xf>
    <xf numFmtId="0" fontId="0" fillId="2" borderId="0" xfId="0" applyFont="1" applyFill="1" applyProtection="1">
      <protection hidden="1"/>
    </xf>
    <xf numFmtId="168" fontId="11" fillId="2" borderId="36" xfId="1" applyNumberFormat="1" applyFont="1" applyFill="1" applyBorder="1" applyProtection="1">
      <protection hidden="1"/>
    </xf>
    <xf numFmtId="168" fontId="18" fillId="2" borderId="37" xfId="1" applyNumberFormat="1" applyFont="1" applyFill="1" applyBorder="1" applyProtection="1">
      <protection hidden="1"/>
    </xf>
    <xf numFmtId="168" fontId="11" fillId="2" borderId="38" xfId="1" applyNumberFormat="1" applyFont="1" applyFill="1" applyBorder="1" applyProtection="1">
      <protection hidden="1"/>
    </xf>
    <xf numFmtId="168" fontId="18" fillId="2" borderId="39" xfId="1" applyNumberFormat="1" applyFont="1" applyFill="1" applyBorder="1" applyProtection="1">
      <protection hidden="1"/>
    </xf>
    <xf numFmtId="168" fontId="11" fillId="2" borderId="40" xfId="1" applyNumberFormat="1" applyFont="1" applyFill="1" applyBorder="1" applyProtection="1">
      <protection hidden="1"/>
    </xf>
    <xf numFmtId="0" fontId="0" fillId="2" borderId="0" xfId="0" applyFont="1" applyFill="1" applyBorder="1" applyProtection="1">
      <protection hidden="1"/>
    </xf>
    <xf numFmtId="168" fontId="11" fillId="2" borderId="41" xfId="1" applyNumberFormat="1" applyFont="1" applyFill="1" applyBorder="1" applyProtection="1">
      <protection hidden="1"/>
    </xf>
    <xf numFmtId="168" fontId="11" fillId="2" borderId="43" xfId="1" applyNumberFormat="1" applyFont="1" applyFill="1" applyBorder="1" applyProtection="1">
      <protection hidden="1"/>
    </xf>
    <xf numFmtId="168" fontId="11" fillId="2" borderId="44" xfId="1" applyNumberFormat="1" applyFont="1" applyFill="1" applyBorder="1" applyProtection="1">
      <protection hidden="1"/>
    </xf>
    <xf numFmtId="168" fontId="18" fillId="2" borderId="45" xfId="1" applyNumberFormat="1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2" fontId="14" fillId="5" borderId="46" xfId="0" applyNumberFormat="1" applyFont="1" applyFill="1" applyBorder="1" applyAlignment="1" applyProtection="1">
      <alignment horizontal="center" vertical="center"/>
      <protection hidden="1"/>
    </xf>
    <xf numFmtId="2" fontId="14" fillId="5" borderId="47" xfId="0" applyNumberFormat="1" applyFont="1" applyFill="1" applyBorder="1" applyAlignment="1" applyProtection="1">
      <alignment horizontal="center" vertical="center"/>
      <protection hidden="1"/>
    </xf>
    <xf numFmtId="2" fontId="14" fillId="5" borderId="48" xfId="0" applyNumberFormat="1" applyFont="1" applyFill="1" applyBorder="1" applyAlignment="1" applyProtection="1">
      <alignment horizontal="center" vertical="center"/>
      <protection hidden="1"/>
    </xf>
    <xf numFmtId="2" fontId="14" fillId="5" borderId="49" xfId="0" applyNumberFormat="1" applyFont="1" applyFill="1" applyBorder="1" applyAlignment="1" applyProtection="1">
      <alignment horizontal="center" vertical="center"/>
      <protection hidden="1"/>
    </xf>
    <xf numFmtId="168" fontId="11" fillId="2" borderId="50" xfId="1" applyNumberFormat="1" applyFont="1" applyFill="1" applyBorder="1" applyProtection="1">
      <protection hidden="1"/>
    </xf>
    <xf numFmtId="168" fontId="11" fillId="2" borderId="51" xfId="1" applyNumberFormat="1" applyFont="1" applyFill="1" applyBorder="1" applyProtection="1">
      <protection hidden="1"/>
    </xf>
    <xf numFmtId="168" fontId="18" fillId="2" borderId="52" xfId="1" applyNumberFormat="1" applyFont="1" applyFill="1" applyBorder="1" applyProtection="1">
      <protection hidden="1"/>
    </xf>
    <xf numFmtId="168" fontId="6" fillId="5" borderId="16" xfId="1" applyNumberFormat="1" applyFont="1" applyFill="1" applyBorder="1" applyAlignment="1">
      <alignment horizontal="center" vertical="center" wrapText="1"/>
    </xf>
    <xf numFmtId="168" fontId="6" fillId="5" borderId="17" xfId="1" applyNumberFormat="1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4" fontId="6" fillId="5" borderId="17" xfId="0" applyNumberFormat="1" applyFont="1" applyFill="1" applyBorder="1" applyAlignment="1">
      <alignment horizontal="center" vertical="center" wrapText="1"/>
    </xf>
    <xf numFmtId="169" fontId="6" fillId="5" borderId="8" xfId="1" applyNumberFormat="1" applyFont="1" applyFill="1" applyBorder="1" applyAlignment="1">
      <alignment horizontal="center" vertical="center" wrapText="1"/>
    </xf>
    <xf numFmtId="168" fontId="6" fillId="5" borderId="7" xfId="1" applyNumberFormat="1" applyFont="1" applyFill="1" applyBorder="1" applyAlignment="1" applyProtection="1">
      <alignment horizontal="center" vertical="center" wrapText="1"/>
      <protection hidden="1"/>
    </xf>
    <xf numFmtId="2" fontId="6" fillId="5" borderId="8" xfId="0" applyNumberFormat="1" applyFont="1" applyFill="1" applyBorder="1" applyAlignment="1" applyProtection="1">
      <alignment horizontal="center" vertical="center" wrapText="1"/>
      <protection hidden="1"/>
    </xf>
    <xf numFmtId="0" fontId="6" fillId="5" borderId="8" xfId="0" applyFont="1" applyFill="1" applyBorder="1" applyAlignment="1" applyProtection="1">
      <alignment horizontal="center" vertical="center" wrapText="1"/>
      <protection hidden="1"/>
    </xf>
    <xf numFmtId="169" fontId="6" fillId="5" borderId="8" xfId="1" applyNumberFormat="1" applyFont="1" applyFill="1" applyBorder="1" applyAlignment="1" applyProtection="1">
      <alignment horizontal="center" vertical="center" wrapText="1"/>
      <protection hidden="1"/>
    </xf>
    <xf numFmtId="168" fontId="6" fillId="5" borderId="9" xfId="1" applyNumberFormat="1" applyFont="1" applyFill="1" applyBorder="1" applyAlignment="1" applyProtection="1">
      <alignment horizontal="center" vertical="center" wrapText="1"/>
      <protection hidden="1"/>
    </xf>
    <xf numFmtId="168" fontId="6" fillId="5" borderId="10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>
      <alignment wrapText="1"/>
    </xf>
    <xf numFmtId="1" fontId="10" fillId="2" borderId="0" xfId="1" applyNumberFormat="1" applyFont="1" applyFill="1" applyBorder="1" applyAlignment="1">
      <alignment horizontal="center" vertical="center"/>
    </xf>
    <xf numFmtId="169" fontId="10" fillId="2" borderId="0" xfId="1" applyNumberFormat="1" applyFont="1" applyFill="1" applyBorder="1" applyProtection="1">
      <protection hidden="1"/>
    </xf>
    <xf numFmtId="0" fontId="29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Protection="1"/>
    <xf numFmtId="1" fontId="10" fillId="2" borderId="0" xfId="1" applyNumberFormat="1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/>
    </xf>
    <xf numFmtId="0" fontId="10" fillId="2" borderId="3" xfId="0" applyFont="1" applyFill="1" applyBorder="1" applyProtection="1"/>
    <xf numFmtId="168" fontId="10" fillId="2" borderId="0" xfId="1" applyNumberFormat="1" applyFont="1" applyFill="1" applyBorder="1" applyProtection="1"/>
    <xf numFmtId="4" fontId="10" fillId="2" borderId="0" xfId="0" applyNumberFormat="1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center" vertical="center"/>
    </xf>
    <xf numFmtId="169" fontId="10" fillId="2" borderId="0" xfId="1" applyNumberFormat="1" applyFont="1" applyFill="1" applyBorder="1" applyProtection="1"/>
    <xf numFmtId="0" fontId="8" fillId="2" borderId="0" xfId="0" applyFont="1" applyFill="1" applyBorder="1" applyProtection="1"/>
    <xf numFmtId="1" fontId="8" fillId="2" borderId="0" xfId="1" applyNumberFormat="1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/>
    </xf>
    <xf numFmtId="0" fontId="8" fillId="2" borderId="4" xfId="0" applyFont="1" applyFill="1" applyBorder="1" applyProtection="1"/>
    <xf numFmtId="168" fontId="8" fillId="2" borderId="0" xfId="1" applyNumberFormat="1" applyFont="1" applyFill="1" applyBorder="1" applyProtection="1"/>
    <xf numFmtId="4" fontId="8" fillId="2" borderId="0" xfId="0" applyNumberFormat="1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center" vertical="center"/>
    </xf>
    <xf numFmtId="169" fontId="8" fillId="2" borderId="0" xfId="1" applyNumberFormat="1" applyFont="1" applyFill="1" applyBorder="1" applyProtection="1"/>
    <xf numFmtId="0" fontId="5" fillId="2" borderId="0" xfId="0" applyFont="1" applyFill="1" applyBorder="1" applyProtection="1"/>
    <xf numFmtId="0" fontId="5" fillId="2" borderId="0" xfId="0" applyFont="1" applyFill="1" applyBorder="1" applyAlignment="1" applyProtection="1">
      <alignment horizontal="center" vertical="center"/>
    </xf>
    <xf numFmtId="1" fontId="5" fillId="2" borderId="0" xfId="1" applyNumberFormat="1" applyFont="1" applyFill="1" applyBorder="1" applyAlignment="1" applyProtection="1">
      <alignment horizontal="center" vertical="center"/>
    </xf>
    <xf numFmtId="168" fontId="5" fillId="2" borderId="0" xfId="1" applyNumberFormat="1" applyFont="1" applyFill="1" applyBorder="1" applyProtection="1"/>
    <xf numFmtId="0" fontId="5" fillId="2" borderId="0" xfId="0" applyFont="1" applyFill="1" applyBorder="1" applyAlignment="1" applyProtection="1">
      <alignment horizontal="center"/>
    </xf>
    <xf numFmtId="0" fontId="5" fillId="2" borderId="4" xfId="0" applyFont="1" applyFill="1" applyBorder="1" applyProtection="1"/>
    <xf numFmtId="4" fontId="5" fillId="2" borderId="0" xfId="0" applyNumberFormat="1" applyFont="1" applyFill="1" applyBorder="1" applyAlignment="1" applyProtection="1">
      <alignment horizontal="center"/>
    </xf>
    <xf numFmtId="169" fontId="5" fillId="2" borderId="0" xfId="1" applyNumberFormat="1" applyFont="1" applyFill="1" applyBorder="1" applyProtection="1"/>
    <xf numFmtId="2" fontId="19" fillId="5" borderId="88" xfId="0" applyNumberFormat="1" applyFont="1" applyFill="1" applyBorder="1" applyAlignment="1" applyProtection="1">
      <alignment horizontal="left" vertical="center" wrapText="1"/>
      <protection hidden="1"/>
    </xf>
    <xf numFmtId="168" fontId="5" fillId="2" borderId="89" xfId="1" applyNumberFormat="1" applyFont="1" applyFill="1" applyBorder="1" applyAlignment="1" applyProtection="1">
      <alignment vertical="center" wrapText="1"/>
      <protection hidden="1"/>
    </xf>
    <xf numFmtId="2" fontId="14" fillId="5" borderId="92" xfId="0" applyNumberFormat="1" applyFont="1" applyFill="1" applyBorder="1" applyAlignment="1" applyProtection="1">
      <alignment horizontal="center" vertical="center"/>
      <protection hidden="1"/>
    </xf>
    <xf numFmtId="2" fontId="14" fillId="5" borderId="93" xfId="0" applyNumberFormat="1" applyFont="1" applyFill="1" applyBorder="1" applyAlignment="1" applyProtection="1">
      <alignment horizontal="center" vertical="center"/>
      <protection hidden="1"/>
    </xf>
    <xf numFmtId="167" fontId="14" fillId="5" borderId="93" xfId="0" applyNumberFormat="1" applyFont="1" applyFill="1" applyBorder="1" applyAlignment="1" applyProtection="1">
      <alignment horizontal="center" vertical="center"/>
      <protection hidden="1"/>
    </xf>
    <xf numFmtId="1" fontId="14" fillId="5" borderId="93" xfId="0" applyNumberFormat="1" applyFont="1" applyFill="1" applyBorder="1" applyAlignment="1" applyProtection="1">
      <alignment horizontal="center" vertical="center"/>
      <protection hidden="1"/>
    </xf>
    <xf numFmtId="1" fontId="14" fillId="5" borderId="94" xfId="0" applyNumberFormat="1" applyFont="1" applyFill="1" applyBorder="1" applyAlignment="1" applyProtection="1">
      <alignment horizontal="center" vertical="center"/>
      <protection hidden="1"/>
    </xf>
    <xf numFmtId="164" fontId="11" fillId="6" borderId="95" xfId="2" applyFont="1" applyFill="1" applyBorder="1" applyProtection="1">
      <protection hidden="1"/>
    </xf>
    <xf numFmtId="164" fontId="18" fillId="6" borderId="96" xfId="0" applyNumberFormat="1" applyFont="1" applyFill="1" applyBorder="1" applyProtection="1">
      <protection hidden="1"/>
    </xf>
    <xf numFmtId="168" fontId="18" fillId="2" borderId="97" xfId="1" applyNumberFormat="1" applyFont="1" applyFill="1" applyBorder="1" applyProtection="1">
      <protection hidden="1"/>
    </xf>
    <xf numFmtId="168" fontId="11" fillId="2" borderId="98" xfId="1" applyNumberFormat="1" applyFont="1" applyFill="1" applyBorder="1" applyProtection="1">
      <protection hidden="1"/>
    </xf>
    <xf numFmtId="164" fontId="11" fillId="6" borderId="99" xfId="0" applyNumberFormat="1" applyFont="1" applyFill="1" applyBorder="1" applyProtection="1">
      <protection hidden="1"/>
    </xf>
    <xf numFmtId="164" fontId="11" fillId="6" borderId="100" xfId="2" applyFont="1" applyFill="1" applyBorder="1" applyProtection="1">
      <protection hidden="1"/>
    </xf>
    <xf numFmtId="164" fontId="18" fillId="6" borderId="100" xfId="0" applyNumberFormat="1" applyFont="1" applyFill="1" applyBorder="1" applyProtection="1">
      <protection hidden="1"/>
    </xf>
    <xf numFmtId="168" fontId="11" fillId="2" borderId="101" xfId="1" applyNumberFormat="1" applyFont="1" applyFill="1" applyBorder="1" applyProtection="1">
      <protection hidden="1"/>
    </xf>
    <xf numFmtId="168" fontId="18" fillId="2" borderId="102" xfId="1" applyNumberFormat="1" applyFont="1" applyFill="1" applyBorder="1" applyProtection="1">
      <protection hidden="1"/>
    </xf>
    <xf numFmtId="168" fontId="11" fillId="2" borderId="103" xfId="1" applyNumberFormat="1" applyFont="1" applyFill="1" applyBorder="1" applyProtection="1">
      <protection hidden="1"/>
    </xf>
    <xf numFmtId="168" fontId="11" fillId="2" borderId="37" xfId="1" applyNumberFormat="1" applyFont="1" applyFill="1" applyBorder="1" applyProtection="1">
      <protection hidden="1"/>
    </xf>
    <xf numFmtId="168" fontId="11" fillId="2" borderId="42" xfId="1" applyNumberFormat="1" applyFont="1" applyFill="1" applyBorder="1" applyProtection="1">
      <protection hidden="1"/>
    </xf>
    <xf numFmtId="164" fontId="11" fillId="6" borderId="104" xfId="0" applyNumberFormat="1" applyFont="1" applyFill="1" applyBorder="1" applyProtection="1">
      <protection hidden="1"/>
    </xf>
    <xf numFmtId="168" fontId="11" fillId="2" borderId="105" xfId="1" applyNumberFormat="1" applyFont="1" applyFill="1" applyBorder="1" applyProtection="1">
      <protection hidden="1"/>
    </xf>
    <xf numFmtId="168" fontId="11" fillId="2" borderId="106" xfId="1" applyNumberFormat="1" applyFont="1" applyFill="1" applyBorder="1" applyProtection="1">
      <protection hidden="1"/>
    </xf>
    <xf numFmtId="2" fontId="14" fillId="5" borderId="110" xfId="0" applyNumberFormat="1" applyFont="1" applyFill="1" applyBorder="1" applyAlignment="1" applyProtection="1">
      <alignment horizontal="center" vertical="center"/>
      <protection hidden="1"/>
    </xf>
    <xf numFmtId="2" fontId="14" fillId="5" borderId="111" xfId="0" applyNumberFormat="1" applyFont="1" applyFill="1" applyBorder="1" applyAlignment="1" applyProtection="1">
      <alignment horizontal="center" vertical="center"/>
      <protection hidden="1"/>
    </xf>
    <xf numFmtId="2" fontId="14" fillId="5" borderId="67" xfId="0" applyNumberFormat="1" applyFont="1" applyFill="1" applyBorder="1" applyAlignment="1" applyProtection="1">
      <alignment horizontal="center" vertical="center"/>
      <protection hidden="1"/>
    </xf>
    <xf numFmtId="167" fontId="14" fillId="5" borderId="49" xfId="0" applyNumberFormat="1" applyFont="1" applyFill="1" applyBorder="1" applyAlignment="1" applyProtection="1">
      <alignment horizontal="center" vertical="center"/>
      <protection hidden="1"/>
    </xf>
    <xf numFmtId="1" fontId="14" fillId="5" borderId="49" xfId="0" applyNumberFormat="1" applyFont="1" applyFill="1" applyBorder="1" applyAlignment="1" applyProtection="1">
      <alignment horizontal="center" vertical="center"/>
      <protection hidden="1"/>
    </xf>
    <xf numFmtId="1" fontId="14" fillId="5" borderId="112" xfId="0" applyNumberFormat="1" applyFont="1" applyFill="1" applyBorder="1" applyAlignment="1" applyProtection="1">
      <alignment horizontal="center" vertical="center"/>
      <protection hidden="1"/>
    </xf>
    <xf numFmtId="168" fontId="18" fillId="2" borderId="103" xfId="1" applyNumberFormat="1" applyFont="1" applyFill="1" applyBorder="1" applyProtection="1">
      <protection hidden="1"/>
    </xf>
    <xf numFmtId="168" fontId="11" fillId="2" borderId="113" xfId="1" applyNumberFormat="1" applyFont="1" applyFill="1" applyBorder="1" applyProtection="1">
      <protection hidden="1"/>
    </xf>
    <xf numFmtId="168" fontId="18" fillId="2" borderId="114" xfId="1" applyNumberFormat="1" applyFont="1" applyFill="1" applyBorder="1" applyProtection="1">
      <protection hidden="1"/>
    </xf>
    <xf numFmtId="168" fontId="11" fillId="2" borderId="115" xfId="1" applyNumberFormat="1" applyFont="1" applyFill="1" applyBorder="1" applyProtection="1">
      <protection hidden="1"/>
    </xf>
    <xf numFmtId="168" fontId="11" fillId="2" borderId="117" xfId="1" applyNumberFormat="1" applyFont="1" applyFill="1" applyBorder="1"/>
    <xf numFmtId="0" fontId="17" fillId="5" borderId="116" xfId="0" applyFont="1" applyFill="1" applyBorder="1" applyAlignment="1">
      <alignment horizontal="center" vertical="center" wrapText="1"/>
    </xf>
    <xf numFmtId="170" fontId="21" fillId="0" borderId="1" xfId="0" applyNumberFormat="1" applyFont="1" applyBorder="1" applyAlignment="1">
      <alignment horizontal="center" wrapText="1"/>
    </xf>
    <xf numFmtId="170" fontId="25" fillId="0" borderId="70" xfId="0" applyNumberFormat="1" applyFont="1" applyBorder="1" applyAlignment="1">
      <alignment wrapText="1"/>
    </xf>
    <xf numFmtId="165" fontId="11" fillId="3" borderId="6" xfId="1" applyFont="1" applyFill="1" applyBorder="1" applyAlignment="1" applyProtection="1">
      <alignment horizontal="center"/>
      <protection locked="0"/>
    </xf>
    <xf numFmtId="0" fontId="11" fillId="8" borderId="11" xfId="0" applyFont="1" applyFill="1" applyBorder="1" applyAlignment="1" applyProtection="1">
      <alignment horizontal="center"/>
      <protection locked="0"/>
    </xf>
    <xf numFmtId="0" fontId="11" fillId="8" borderId="6" xfId="0" applyFont="1" applyFill="1" applyBorder="1" applyAlignment="1" applyProtection="1">
      <alignment horizontal="center"/>
      <protection locked="0"/>
    </xf>
    <xf numFmtId="165" fontId="12" fillId="3" borderId="1" xfId="1" applyNumberFormat="1" applyFont="1" applyFill="1" applyBorder="1" applyAlignment="1" applyProtection="1">
      <alignment horizontal="center"/>
      <protection locked="0"/>
    </xf>
    <xf numFmtId="0" fontId="11" fillId="3" borderId="118" xfId="0" applyFont="1" applyFill="1" applyBorder="1" applyAlignment="1" applyProtection="1">
      <alignment horizontal="center" vertical="center"/>
      <protection locked="0"/>
    </xf>
    <xf numFmtId="1" fontId="11" fillId="3" borderId="118" xfId="1" applyNumberFormat="1" applyFont="1" applyFill="1" applyBorder="1" applyAlignment="1" applyProtection="1">
      <alignment horizontal="center" vertical="center"/>
      <protection locked="0"/>
    </xf>
    <xf numFmtId="165" fontId="11" fillId="3" borderId="118" xfId="1" applyNumberFormat="1" applyFont="1" applyFill="1" applyBorder="1" applyAlignment="1" applyProtection="1">
      <alignment horizontal="center"/>
      <protection locked="0"/>
    </xf>
    <xf numFmtId="0" fontId="11" fillId="3" borderId="118" xfId="0" applyFont="1" applyFill="1" applyBorder="1" applyAlignment="1" applyProtection="1">
      <alignment horizontal="center"/>
      <protection locked="0"/>
    </xf>
    <xf numFmtId="0" fontId="11" fillId="3" borderId="119" xfId="0" applyFont="1" applyFill="1" applyBorder="1" applyAlignment="1" applyProtection="1">
      <alignment horizontal="center"/>
      <protection locked="0"/>
    </xf>
    <xf numFmtId="165" fontId="11" fillId="3" borderId="6" xfId="1" applyNumberFormat="1" applyFont="1" applyFill="1" applyBorder="1" applyAlignment="1" applyProtection="1">
      <alignment horizontal="center"/>
      <protection locked="0"/>
    </xf>
    <xf numFmtId="0" fontId="11" fillId="8" borderId="12" xfId="0" applyFont="1" applyFill="1" applyBorder="1" applyAlignment="1" applyProtection="1">
      <alignment horizontal="center"/>
      <protection locked="0"/>
    </xf>
    <xf numFmtId="165" fontId="11" fillId="3" borderId="12" xfId="1" applyFont="1" applyFill="1" applyBorder="1" applyAlignment="1" applyProtection="1">
      <alignment horizontal="center"/>
      <protection locked="0"/>
    </xf>
    <xf numFmtId="168" fontId="6" fillId="5" borderId="120" xfId="1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wrapText="1"/>
    </xf>
    <xf numFmtId="0" fontId="14" fillId="4" borderId="90" xfId="3" applyFont="1" applyFill="1" applyBorder="1" applyAlignment="1" applyProtection="1">
      <alignment horizontal="center" vertical="center"/>
      <protection hidden="1"/>
    </xf>
    <xf numFmtId="0" fontId="14" fillId="4" borderId="91" xfId="3" applyFont="1" applyFill="1" applyBorder="1" applyAlignment="1" applyProtection="1">
      <alignment horizontal="center" vertical="center"/>
      <protection hidden="1"/>
    </xf>
    <xf numFmtId="0" fontId="19" fillId="4" borderId="107" xfId="3" applyFont="1" applyFill="1" applyBorder="1" applyAlignment="1" applyProtection="1">
      <alignment horizontal="center" vertical="center"/>
      <protection hidden="1"/>
    </xf>
    <xf numFmtId="0" fontId="19" fillId="4" borderId="108" xfId="3" applyFont="1" applyFill="1" applyBorder="1" applyAlignment="1" applyProtection="1">
      <alignment horizontal="center" vertical="center"/>
      <protection hidden="1"/>
    </xf>
    <xf numFmtId="0" fontId="19" fillId="4" borderId="109" xfId="3" applyFont="1" applyFill="1" applyBorder="1" applyAlignment="1" applyProtection="1">
      <alignment horizontal="center" vertical="center"/>
      <protection hidden="1"/>
    </xf>
    <xf numFmtId="0" fontId="0" fillId="2" borderId="24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19" fillId="4" borderId="25" xfId="3" applyFont="1" applyFill="1" applyBorder="1" applyAlignment="1" applyProtection="1">
      <alignment horizontal="center" vertical="center"/>
      <protection hidden="1"/>
    </xf>
    <xf numFmtId="0" fontId="19" fillId="4" borderId="26" xfId="3" applyFont="1" applyFill="1" applyBorder="1" applyAlignment="1" applyProtection="1">
      <alignment horizontal="center" vertical="center"/>
      <protection hidden="1"/>
    </xf>
    <xf numFmtId="0" fontId="19" fillId="4" borderId="27" xfId="3" applyFont="1" applyFill="1" applyBorder="1" applyAlignment="1" applyProtection="1">
      <alignment horizontal="center" vertical="center"/>
      <protection hidden="1"/>
    </xf>
    <xf numFmtId="2" fontId="14" fillId="5" borderId="66" xfId="0" applyNumberFormat="1" applyFont="1" applyFill="1" applyBorder="1" applyAlignment="1" applyProtection="1">
      <alignment horizontal="left" vertical="center" wrapText="1"/>
      <protection hidden="1"/>
    </xf>
    <xf numFmtId="2" fontId="14" fillId="5" borderId="83" xfId="0" applyNumberFormat="1" applyFont="1" applyFill="1" applyBorder="1" applyAlignment="1" applyProtection="1">
      <alignment horizontal="left" vertical="center" wrapText="1"/>
      <protection hidden="1"/>
    </xf>
    <xf numFmtId="2" fontId="14" fillId="5" borderId="75" xfId="0" applyNumberFormat="1" applyFont="1" applyFill="1" applyBorder="1" applyAlignment="1" applyProtection="1">
      <alignment horizontal="left" vertical="center" wrapText="1"/>
      <protection hidden="1"/>
    </xf>
    <xf numFmtId="2" fontId="14" fillId="5" borderId="85" xfId="0" applyNumberFormat="1" applyFont="1" applyFill="1" applyBorder="1" applyAlignment="1" applyProtection="1">
      <alignment horizontal="left" vertical="center" wrapText="1"/>
      <protection hidden="1"/>
    </xf>
    <xf numFmtId="0" fontId="14" fillId="4" borderId="67" xfId="3" applyFont="1" applyFill="1" applyBorder="1" applyAlignment="1" applyProtection="1">
      <alignment horizontal="center" vertical="center"/>
      <protection hidden="1"/>
    </xf>
    <xf numFmtId="0" fontId="14" fillId="4" borderId="68" xfId="3" applyFont="1" applyFill="1" applyBorder="1" applyAlignment="1" applyProtection="1">
      <alignment horizontal="center" vertical="center"/>
      <protection hidden="1"/>
    </xf>
    <xf numFmtId="0" fontId="14" fillId="4" borderId="84" xfId="3" applyFont="1" applyFill="1" applyBorder="1" applyAlignment="1" applyProtection="1">
      <alignment horizontal="center" vertical="center"/>
      <protection hidden="1"/>
    </xf>
    <xf numFmtId="0" fontId="6" fillId="4" borderId="57" xfId="0" applyFont="1" applyFill="1" applyBorder="1" applyAlignment="1">
      <alignment horizontal="center" vertical="center" wrapText="1"/>
    </xf>
    <xf numFmtId="0" fontId="6" fillId="4" borderId="59" xfId="0" applyFont="1" applyFill="1" applyBorder="1" applyAlignment="1">
      <alignment horizontal="center" vertical="center" wrapText="1"/>
    </xf>
    <xf numFmtId="0" fontId="6" fillId="4" borderId="56" xfId="0" applyFont="1" applyFill="1" applyBorder="1" applyAlignment="1">
      <alignment horizontal="left"/>
    </xf>
    <xf numFmtId="0" fontId="6" fillId="4" borderId="57" xfId="0" applyFont="1" applyFill="1" applyBorder="1" applyAlignment="1">
      <alignment horizontal="left"/>
    </xf>
    <xf numFmtId="0" fontId="6" fillId="4" borderId="60" xfId="0" applyFont="1" applyFill="1" applyBorder="1" applyAlignment="1">
      <alignment horizontal="center" vertical="center" wrapText="1"/>
    </xf>
    <xf numFmtId="0" fontId="6" fillId="4" borderId="61" xfId="0" applyFont="1" applyFill="1" applyBorder="1" applyAlignment="1">
      <alignment horizontal="center" vertical="center" wrapText="1"/>
    </xf>
    <xf numFmtId="2" fontId="19" fillId="4" borderId="71" xfId="0" applyNumberFormat="1" applyFont="1" applyFill="1" applyBorder="1" applyAlignment="1">
      <alignment horizontal="center" vertical="center" wrapText="1"/>
    </xf>
    <xf numFmtId="2" fontId="19" fillId="4" borderId="72" xfId="0" applyNumberFormat="1" applyFont="1" applyFill="1" applyBorder="1" applyAlignment="1">
      <alignment horizontal="center" vertical="center" wrapText="1"/>
    </xf>
    <xf numFmtId="2" fontId="14" fillId="5" borderId="80" xfId="0" applyNumberFormat="1" applyFont="1" applyFill="1" applyBorder="1" applyAlignment="1">
      <alignment horizontal="left" vertical="center" wrapText="1"/>
    </xf>
    <xf numFmtId="2" fontId="14" fillId="5" borderId="81" xfId="0" applyNumberFormat="1" applyFont="1" applyFill="1" applyBorder="1" applyAlignment="1">
      <alignment horizontal="left" vertical="center" wrapText="1"/>
    </xf>
    <xf numFmtId="2" fontId="14" fillId="5" borderId="54" xfId="0" applyNumberFormat="1" applyFont="1" applyFill="1" applyBorder="1" applyAlignment="1">
      <alignment horizontal="left" vertical="center" wrapText="1"/>
    </xf>
    <xf numFmtId="2" fontId="14" fillId="5" borderId="66" xfId="0" applyNumberFormat="1" applyFont="1" applyFill="1" applyBorder="1" applyAlignment="1">
      <alignment horizontal="left" vertical="center" wrapText="1"/>
    </xf>
    <xf numFmtId="2" fontId="14" fillId="5" borderId="4" xfId="0" applyNumberFormat="1" applyFont="1" applyFill="1" applyBorder="1" applyAlignment="1">
      <alignment horizontal="left" vertical="center" wrapText="1"/>
    </xf>
    <xf numFmtId="2" fontId="14" fillId="5" borderId="75" xfId="0" applyNumberFormat="1" applyFont="1" applyFill="1" applyBorder="1" applyAlignment="1">
      <alignment horizontal="left" vertical="center" wrapText="1"/>
    </xf>
    <xf numFmtId="2" fontId="14" fillId="5" borderId="76" xfId="0" applyNumberFormat="1" applyFont="1" applyFill="1" applyBorder="1" applyAlignment="1">
      <alignment horizontal="left" vertical="center" wrapText="1"/>
    </xf>
    <xf numFmtId="0" fontId="19" fillId="4" borderId="78" xfId="3" applyFont="1" applyFill="1" applyBorder="1" applyAlignment="1">
      <alignment horizontal="center" vertical="center"/>
    </xf>
    <xf numFmtId="0" fontId="19" fillId="4" borderId="79" xfId="3" applyFont="1" applyFill="1" applyBorder="1" applyAlignment="1">
      <alignment horizontal="center" vertical="center"/>
    </xf>
    <xf numFmtId="0" fontId="19" fillId="4" borderId="82" xfId="3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left" vertical="top" wrapText="1"/>
    </xf>
  </cellXfs>
  <cellStyles count="4">
    <cellStyle name="Moeda" xfId="2" builtinId="4"/>
    <cellStyle name="Normal" xfId="0" builtinId="0"/>
    <cellStyle name="Normal 2" xfId="3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9523</xdr:colOff>
      <xdr:row>0</xdr:row>
      <xdr:rowOff>47625</xdr:rowOff>
    </xdr:from>
    <xdr:to>
      <xdr:col>12</xdr:col>
      <xdr:colOff>1028700</xdr:colOff>
      <xdr:row>2</xdr:row>
      <xdr:rowOff>466724</xdr:rowOff>
    </xdr:to>
    <xdr:sp macro="" textlink="">
      <xdr:nvSpPr>
        <xdr:cNvPr id="2" name="CaixaDeTexto 1"/>
        <xdr:cNvSpPr txBox="1"/>
      </xdr:nvSpPr>
      <xdr:spPr>
        <a:xfrm>
          <a:off x="3667123" y="47625"/>
          <a:ext cx="8515352" cy="83819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127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Preencher na tabela abaixo o</a:t>
          </a:r>
          <a:r>
            <a:rPr lang="pt-BR" sz="1100"/>
            <a:t>s </a:t>
          </a:r>
          <a:r>
            <a:rPr lang="pt-BR" sz="1100" baseline="0"/>
            <a:t>valores dos fluxos de caixa dos ativos finaceiros e, em seguida, clicar no botão "Calcular valores" na tabela ao lado. Caso prefira, também pode ser efetuada a carga automática utilizando a base enviada para o FipEstatisco clicando no botão "Carregar Base".</a:t>
          </a:r>
        </a:p>
        <a:p>
          <a:endParaRPr lang="pt-BR" sz="1100" baseline="0"/>
        </a:p>
        <a:p>
          <a:r>
            <a:rPr lang="pt-BR" sz="1100" baseline="0"/>
            <a:t>Obs: Apenas as células em azul claro são utilizadas no cálculo do capital.</a:t>
          </a:r>
          <a:endParaRPr lang="pt-BR" sz="1100"/>
        </a:p>
      </xdr:txBody>
    </xdr:sp>
    <xdr:clientData/>
  </xdr:twoCellAnchor>
  <xdr:twoCellAnchor>
    <xdr:from>
      <xdr:col>21</xdr:col>
      <xdr:colOff>390524</xdr:colOff>
      <xdr:row>2</xdr:row>
      <xdr:rowOff>19050</xdr:rowOff>
    </xdr:from>
    <xdr:to>
      <xdr:col>23</xdr:col>
      <xdr:colOff>552449</xdr:colOff>
      <xdr:row>2</xdr:row>
      <xdr:rowOff>333375</xdr:rowOff>
    </xdr:to>
    <xdr:sp macro="[0]!Calcular_Ativos" textlink="">
      <xdr:nvSpPr>
        <xdr:cNvPr id="3" name="Retângulo 2"/>
        <xdr:cNvSpPr/>
      </xdr:nvSpPr>
      <xdr:spPr>
        <a:xfrm>
          <a:off x="22431374" y="438150"/>
          <a:ext cx="1495425" cy="314325"/>
        </a:xfrm>
        <a:prstGeom prst="rect">
          <a:avLst/>
        </a:prstGeom>
        <a:solidFill>
          <a:schemeClr val="accent1"/>
        </a:solidFill>
        <a:effectLst>
          <a:outerShdw blurRad="50800" dist="50800" dir="2880000" sx="101000" sy="101000" algn="ctr" rotWithShape="0">
            <a:srgbClr val="000000">
              <a:alpha val="51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300" b="1"/>
            <a:t>Calcular valores</a:t>
          </a:r>
        </a:p>
      </xdr:txBody>
    </xdr:sp>
    <xdr:clientData/>
  </xdr:twoCellAnchor>
  <xdr:twoCellAnchor>
    <xdr:from>
      <xdr:col>21</xdr:col>
      <xdr:colOff>380999</xdr:colOff>
      <xdr:row>0</xdr:row>
      <xdr:rowOff>66675</xdr:rowOff>
    </xdr:from>
    <xdr:to>
      <xdr:col>23</xdr:col>
      <xdr:colOff>542924</xdr:colOff>
      <xdr:row>1</xdr:row>
      <xdr:rowOff>161925</xdr:rowOff>
    </xdr:to>
    <xdr:sp macro="[0]!Carregar_Ativos" textlink="">
      <xdr:nvSpPr>
        <xdr:cNvPr id="4" name="Retângulo 3"/>
        <xdr:cNvSpPr/>
      </xdr:nvSpPr>
      <xdr:spPr>
        <a:xfrm>
          <a:off x="22421849" y="66675"/>
          <a:ext cx="1495425" cy="314325"/>
        </a:xfrm>
        <a:prstGeom prst="rect">
          <a:avLst/>
        </a:prstGeom>
        <a:solidFill>
          <a:schemeClr val="tx2"/>
        </a:solidFill>
        <a:effectLst>
          <a:outerShdw blurRad="50800" dist="50800" dir="2880000" sx="101000" sy="101000" algn="ctr" rotWithShape="0">
            <a:srgbClr val="000000">
              <a:alpha val="51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300" b="1"/>
            <a:t>Carregar Base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400051</xdr:colOff>
      <xdr:row>0</xdr:row>
      <xdr:rowOff>38099</xdr:rowOff>
    </xdr:from>
    <xdr:to>
      <xdr:col>11</xdr:col>
      <xdr:colOff>1171575</xdr:colOff>
      <xdr:row>2</xdr:row>
      <xdr:rowOff>257175</xdr:rowOff>
    </xdr:to>
    <xdr:sp macro="" textlink="">
      <xdr:nvSpPr>
        <xdr:cNvPr id="3" name="CaixaDeTexto 2"/>
        <xdr:cNvSpPr txBox="1"/>
      </xdr:nvSpPr>
      <xdr:spPr>
        <a:xfrm>
          <a:off x="3209926" y="38099"/>
          <a:ext cx="9286874" cy="81915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127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Preencher  na tabela abaixo o</a:t>
          </a:r>
          <a:r>
            <a:rPr lang="pt-BR" sz="1100"/>
            <a:t>s </a:t>
          </a:r>
          <a:r>
            <a:rPr lang="pt-B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valores dos fluxos de Direitos e Obrigações Relacionados a Contratos de Seguros</a:t>
          </a:r>
          <a:r>
            <a:rPr lang="pt-BR" sz="1100" baseline="0"/>
            <a:t> e, em seguida, clicar no botão "Calcular valores" na tabela ao lado. 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Caso prefira, também pode ser efetuada a carga automática utilizando a base enviada para o FipEstatisco clicando no botão "Carregar Base".</a:t>
          </a:r>
        </a:p>
        <a:p>
          <a:endParaRPr lang="pt-BR" sz="1100" baseline="0"/>
        </a:p>
        <a:p>
          <a:r>
            <a:rPr lang="pt-BR" sz="1100" baseline="0"/>
            <a:t>Obs: Apenas as células em azul claro são utilizadas no cálculo do capital.</a:t>
          </a:r>
          <a:endParaRPr lang="pt-BR" sz="1100"/>
        </a:p>
      </xdr:txBody>
    </xdr:sp>
    <xdr:clientData/>
  </xdr:twoCellAnchor>
  <xdr:twoCellAnchor>
    <xdr:from>
      <xdr:col>13</xdr:col>
      <xdr:colOff>0</xdr:colOff>
      <xdr:row>1</xdr:row>
      <xdr:rowOff>228600</xdr:rowOff>
    </xdr:from>
    <xdr:to>
      <xdr:col>14</xdr:col>
      <xdr:colOff>552450</xdr:colOff>
      <xdr:row>2</xdr:row>
      <xdr:rowOff>161925</xdr:rowOff>
    </xdr:to>
    <xdr:sp macro="[0]!Calcular_Passivos" textlink="">
      <xdr:nvSpPr>
        <xdr:cNvPr id="4" name="Retângulo 3"/>
        <xdr:cNvSpPr/>
      </xdr:nvSpPr>
      <xdr:spPr>
        <a:xfrm>
          <a:off x="12830175" y="447675"/>
          <a:ext cx="1495425" cy="314325"/>
        </a:xfrm>
        <a:prstGeom prst="rect">
          <a:avLst/>
        </a:prstGeom>
        <a:solidFill>
          <a:schemeClr val="accent1"/>
        </a:solidFill>
        <a:effectLst>
          <a:outerShdw blurRad="50800" dist="50800" dir="2880000" sx="101000" sy="101000" algn="ctr" rotWithShape="0">
            <a:srgbClr val="000000">
              <a:alpha val="51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300" b="1"/>
            <a:t>Calcular valores</a:t>
          </a:r>
        </a:p>
      </xdr:txBody>
    </xdr:sp>
    <xdr:clientData/>
  </xdr:twoCellAnchor>
  <xdr:twoCellAnchor>
    <xdr:from>
      <xdr:col>13</xdr:col>
      <xdr:colOff>0</xdr:colOff>
      <xdr:row>0</xdr:row>
      <xdr:rowOff>66675</xdr:rowOff>
    </xdr:from>
    <xdr:to>
      <xdr:col>14</xdr:col>
      <xdr:colOff>552450</xdr:colOff>
      <xdr:row>1</xdr:row>
      <xdr:rowOff>161925</xdr:rowOff>
    </xdr:to>
    <xdr:sp macro="[0]!Carregar_Passivos" textlink="">
      <xdr:nvSpPr>
        <xdr:cNvPr id="5" name="Retângulo 4"/>
        <xdr:cNvSpPr/>
      </xdr:nvSpPr>
      <xdr:spPr>
        <a:xfrm>
          <a:off x="12830175" y="66675"/>
          <a:ext cx="1495425" cy="314325"/>
        </a:xfrm>
        <a:prstGeom prst="rect">
          <a:avLst/>
        </a:prstGeom>
        <a:solidFill>
          <a:schemeClr val="tx2"/>
        </a:solidFill>
        <a:effectLst>
          <a:outerShdw blurRad="50800" dist="50800" dir="2880000" sx="101000" sy="101000" algn="ctr" rotWithShape="0">
            <a:srgbClr val="000000">
              <a:alpha val="51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300" b="1"/>
            <a:t>Carregar</a:t>
          </a:r>
          <a:r>
            <a:rPr lang="pt-BR" sz="1300" b="1" baseline="0"/>
            <a:t> Base</a:t>
          </a:r>
          <a:endParaRPr lang="pt-BR" sz="13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0</xdr:row>
      <xdr:rowOff>47625</xdr:rowOff>
    </xdr:from>
    <xdr:to>
      <xdr:col>10</xdr:col>
      <xdr:colOff>19050</xdr:colOff>
      <xdr:row>2</xdr:row>
      <xdr:rowOff>600075</xdr:rowOff>
    </xdr:to>
    <xdr:sp macro="" textlink="">
      <xdr:nvSpPr>
        <xdr:cNvPr id="3" name="CaixaDeTexto 2"/>
        <xdr:cNvSpPr txBox="1"/>
      </xdr:nvSpPr>
      <xdr:spPr>
        <a:xfrm>
          <a:off x="3257550" y="47625"/>
          <a:ext cx="6248400" cy="9715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127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Preencher na tabela abaixo os valores dos fluxos de caixa dos demais ativos e passivos </a:t>
          </a:r>
          <a:r>
            <a:rPr lang="pt-BR" sz="1100" baseline="0"/>
            <a:t>e, em seguida, clicar no botão "Calcular valores" na tabela ao lado. 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Caso prefira, também pode ser efetuada a carga automática utilizando a base enviada para o FipEstatisco clicando no botão "Carregar Base".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>
            <a:effectLst/>
          </a:endParaRPr>
        </a:p>
        <a:p>
          <a:r>
            <a:rPr lang="pt-BR" sz="1100" baseline="0"/>
            <a:t>Obs: Apenas as células em azul claro são utilizadas no cálculo do capital.</a:t>
          </a:r>
          <a:endParaRPr lang="pt-BR" sz="1100"/>
        </a:p>
      </xdr:txBody>
    </xdr:sp>
    <xdr:clientData/>
  </xdr:twoCellAnchor>
  <xdr:twoCellAnchor>
    <xdr:from>
      <xdr:col>11</xdr:col>
      <xdr:colOff>0</xdr:colOff>
      <xdr:row>2</xdr:row>
      <xdr:rowOff>28575</xdr:rowOff>
    </xdr:from>
    <xdr:to>
      <xdr:col>12</xdr:col>
      <xdr:colOff>609600</xdr:colOff>
      <xdr:row>2</xdr:row>
      <xdr:rowOff>342900</xdr:rowOff>
    </xdr:to>
    <xdr:sp macro="[0]!Calcular_Demais" textlink="">
      <xdr:nvSpPr>
        <xdr:cNvPr id="4" name="Retângulo 3"/>
        <xdr:cNvSpPr/>
      </xdr:nvSpPr>
      <xdr:spPr>
        <a:xfrm>
          <a:off x="9801225" y="447675"/>
          <a:ext cx="1495425" cy="314325"/>
        </a:xfrm>
        <a:prstGeom prst="rect">
          <a:avLst/>
        </a:prstGeom>
        <a:solidFill>
          <a:schemeClr val="accent1"/>
        </a:solidFill>
        <a:effectLst>
          <a:outerShdw blurRad="50800" dist="50800" dir="2880000" sx="101000" sy="101000" algn="ctr" rotWithShape="0">
            <a:srgbClr val="000000">
              <a:alpha val="51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300" b="1"/>
            <a:t>Calcular valores</a:t>
          </a:r>
        </a:p>
      </xdr:txBody>
    </xdr:sp>
    <xdr:clientData/>
  </xdr:twoCellAnchor>
  <xdr:twoCellAnchor>
    <xdr:from>
      <xdr:col>10</xdr:col>
      <xdr:colOff>304800</xdr:colOff>
      <xdr:row>0</xdr:row>
      <xdr:rowOff>47625</xdr:rowOff>
    </xdr:from>
    <xdr:to>
      <xdr:col>12</xdr:col>
      <xdr:colOff>609600</xdr:colOff>
      <xdr:row>1</xdr:row>
      <xdr:rowOff>142875</xdr:rowOff>
    </xdr:to>
    <xdr:sp macro="[0]!Carregar_Demais" textlink="">
      <xdr:nvSpPr>
        <xdr:cNvPr id="5" name="Retângulo 4"/>
        <xdr:cNvSpPr/>
      </xdr:nvSpPr>
      <xdr:spPr>
        <a:xfrm>
          <a:off x="9791700" y="47625"/>
          <a:ext cx="1504950" cy="314325"/>
        </a:xfrm>
        <a:prstGeom prst="rect">
          <a:avLst/>
        </a:prstGeom>
        <a:solidFill>
          <a:schemeClr val="tx2"/>
        </a:solidFill>
        <a:effectLst>
          <a:outerShdw blurRad="50800" dist="50800" dir="2880000" sx="101000" sy="101000" algn="ctr" rotWithShape="0">
            <a:srgbClr val="000000">
              <a:alpha val="51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300" b="1"/>
            <a:t>Carregar base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0</xdr:row>
      <xdr:rowOff>38099</xdr:rowOff>
    </xdr:from>
    <xdr:to>
      <xdr:col>9</xdr:col>
      <xdr:colOff>0</xdr:colOff>
      <xdr:row>2</xdr:row>
      <xdr:rowOff>400049</xdr:rowOff>
    </xdr:to>
    <xdr:sp macro="" textlink="">
      <xdr:nvSpPr>
        <xdr:cNvPr id="2" name="CaixaDeTexto 1"/>
        <xdr:cNvSpPr txBox="1"/>
      </xdr:nvSpPr>
      <xdr:spPr>
        <a:xfrm>
          <a:off x="3181350" y="38099"/>
          <a:ext cx="5448300" cy="11334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127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50" baseline="0">
              <a:solidFill>
                <a:schemeClr val="dk1"/>
              </a:solidFill>
              <a:latin typeface="+mn-lt"/>
              <a:ea typeface="+mn-ea"/>
              <a:cs typeface="+mn-cs"/>
            </a:rPr>
            <a:t>Preencher na tabela abaixo os detalhamentos dos Grupos de Excedentes Financeiros  e, em seguida, clicar no botão "Calcular valores" na tabela ao lado. 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Caso prefira, também pode ser efetuada a carga automática utilizando a base enviada para o FipEstatisco clicando no botão "Carregar Base".</a:t>
          </a:r>
          <a:endParaRPr lang="pt-BR" sz="1050">
            <a:effectLst/>
          </a:endParaRPr>
        </a:p>
        <a:p>
          <a:endParaRPr lang="pt-BR" sz="1050"/>
        </a:p>
        <a:p>
          <a:r>
            <a:rPr lang="pt-BR" sz="1050" baseline="0">
              <a:solidFill>
                <a:schemeClr val="dk1"/>
              </a:solidFill>
              <a:latin typeface="+mn-lt"/>
              <a:ea typeface="+mn-ea"/>
              <a:cs typeface="+mn-cs"/>
            </a:rPr>
            <a:t>Obs: Apenas as células em azul claro são utilizadas no cálculo do capital.</a:t>
          </a:r>
          <a:endParaRPr lang="pt-BR" sz="105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twoCellAnchor>
  <xdr:twoCellAnchor>
    <xdr:from>
      <xdr:col>10</xdr:col>
      <xdr:colOff>1</xdr:colOff>
      <xdr:row>1</xdr:row>
      <xdr:rowOff>209550</xdr:rowOff>
    </xdr:from>
    <xdr:to>
      <xdr:col>11</xdr:col>
      <xdr:colOff>0</xdr:colOff>
      <xdr:row>1</xdr:row>
      <xdr:rowOff>523875</xdr:rowOff>
    </xdr:to>
    <xdr:sp macro="[0]!Módulo1.Excedentes" textlink="">
      <xdr:nvSpPr>
        <xdr:cNvPr id="4" name="Retângulo 3"/>
        <xdr:cNvSpPr/>
      </xdr:nvSpPr>
      <xdr:spPr>
        <a:xfrm>
          <a:off x="8943976" y="428625"/>
          <a:ext cx="1276349" cy="314325"/>
        </a:xfrm>
        <a:prstGeom prst="rect">
          <a:avLst/>
        </a:prstGeom>
        <a:solidFill>
          <a:schemeClr val="accent1"/>
        </a:solidFill>
        <a:effectLst>
          <a:outerShdw blurRad="50800" dist="50800" dir="2880000" sx="101000" sy="101000" algn="ctr" rotWithShape="0">
            <a:srgbClr val="000000">
              <a:alpha val="51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300" b="1"/>
            <a:t>Calcular valores</a:t>
          </a:r>
        </a:p>
      </xdr:txBody>
    </xdr:sp>
    <xdr:clientData/>
  </xdr:twoCellAnchor>
  <xdr:twoCellAnchor>
    <xdr:from>
      <xdr:col>10</xdr:col>
      <xdr:colOff>1</xdr:colOff>
      <xdr:row>0</xdr:row>
      <xdr:rowOff>57150</xdr:rowOff>
    </xdr:from>
    <xdr:to>
      <xdr:col>11</xdr:col>
      <xdr:colOff>0</xdr:colOff>
      <xdr:row>1</xdr:row>
      <xdr:rowOff>152400</xdr:rowOff>
    </xdr:to>
    <xdr:sp macro="[0]!Carregar_Excedentes" textlink="">
      <xdr:nvSpPr>
        <xdr:cNvPr id="5" name="Retângulo 4"/>
        <xdr:cNvSpPr/>
      </xdr:nvSpPr>
      <xdr:spPr>
        <a:xfrm>
          <a:off x="8943976" y="57150"/>
          <a:ext cx="1276349" cy="314325"/>
        </a:xfrm>
        <a:prstGeom prst="rect">
          <a:avLst/>
        </a:prstGeom>
        <a:solidFill>
          <a:schemeClr val="tx2"/>
        </a:solidFill>
        <a:effectLst>
          <a:outerShdw blurRad="50800" dist="50800" dir="2880000" sx="101000" sy="101000" algn="ctr" rotWithShape="0">
            <a:srgbClr val="000000">
              <a:alpha val="51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300" b="1"/>
            <a:t>Carregar Base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180976</xdr:colOff>
      <xdr:row>2</xdr:row>
      <xdr:rowOff>190501</xdr:rowOff>
    </xdr:from>
    <xdr:to>
      <xdr:col>2</xdr:col>
      <xdr:colOff>247650</xdr:colOff>
      <xdr:row>4</xdr:row>
      <xdr:rowOff>1</xdr:rowOff>
    </xdr:to>
    <xdr:grpSp>
      <xdr:nvGrpSpPr>
        <xdr:cNvPr id="7" name="Grupo 6"/>
        <xdr:cNvGrpSpPr>
          <a:grpSpLocks/>
        </xdr:cNvGrpSpPr>
      </xdr:nvGrpSpPr>
      <xdr:grpSpPr bwMode="auto">
        <a:xfrm>
          <a:off x="838201" y="638176"/>
          <a:ext cx="1123949" cy="228600"/>
          <a:chOff x="5270500" y="3263900"/>
          <a:chExt cx="1866900" cy="393700"/>
        </a:xfrm>
      </xdr:grpSpPr>
      <xdr:cxnSp macro="">
        <xdr:nvCxnSpPr>
          <xdr:cNvPr id="8" name="Conector reto 7"/>
          <xdr:cNvCxnSpPr/>
        </xdr:nvCxnSpPr>
        <xdr:spPr>
          <a:xfrm>
            <a:off x="5308600" y="3455949"/>
            <a:ext cx="76200" cy="201651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to 8"/>
          <xdr:cNvCxnSpPr/>
        </xdr:nvCxnSpPr>
        <xdr:spPr>
          <a:xfrm flipH="1">
            <a:off x="5384800" y="3263900"/>
            <a:ext cx="142875" cy="39370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Conector reto 9"/>
          <xdr:cNvCxnSpPr/>
        </xdr:nvCxnSpPr>
        <xdr:spPr>
          <a:xfrm>
            <a:off x="5508625" y="3263900"/>
            <a:ext cx="162877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Conector reto 10"/>
          <xdr:cNvCxnSpPr/>
        </xdr:nvCxnSpPr>
        <xdr:spPr>
          <a:xfrm flipH="1">
            <a:off x="5270500" y="3475154"/>
            <a:ext cx="38100" cy="19205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queryTables/queryTable1.xml><?xml version="1.0" encoding="utf-8"?>
<queryTable xmlns="http://schemas.openxmlformats.org/spreadsheetml/2006/main" name="EST419_1" growShrinkType="overwriteClear" removeDataOnSave="1" adjustColumnWidth="0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EST419" growShrinkType="overwriteClear" removeDataOnSave="1" adjustColumnWidth="0" connectionId="1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EST420" growShrinkType="overwriteClear" adjustColumnWidth="0" connectionId="3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EST421_1" growShrinkType="overwriteClear" adjustColumnWidth="0" connectionId="4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EST421" growShrinkType="overwriteClear" adjustColumnWidth="0" connectionId="4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EST422" growShrinkType="overwriteClear" removeDataOnSave="1" adjustColumnWidth="0" connectionId="5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5.xml"/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AF5"/>
  <sheetViews>
    <sheetView tabSelected="1"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RowHeight="12.75" x14ac:dyDescent="0.2"/>
  <cols>
    <col min="1" max="1" width="8.28515625" style="256" customWidth="1"/>
    <col min="2" max="2" width="11.7109375" style="256" bestFit="1" customWidth="1"/>
    <col min="3" max="3" width="13" style="256" customWidth="1"/>
    <col min="4" max="4" width="7" style="256" bestFit="1" customWidth="1"/>
    <col min="5" max="5" width="14.85546875" style="93" customWidth="1"/>
    <col min="6" max="6" width="14.42578125" style="93" customWidth="1"/>
    <col min="7" max="7" width="14.7109375" style="93" customWidth="1"/>
    <col min="8" max="8" width="15.140625" style="256" customWidth="1"/>
    <col min="9" max="9" width="17.28515625" style="256" customWidth="1"/>
    <col min="10" max="10" width="15.7109375" style="256" customWidth="1"/>
    <col min="11" max="11" width="18.28515625" style="94" customWidth="1"/>
    <col min="12" max="12" width="16.85546875" style="257" bestFit="1" customWidth="1"/>
    <col min="13" max="13" width="16" style="256" bestFit="1" customWidth="1"/>
    <col min="14" max="14" width="12.28515625" style="256" bestFit="1" customWidth="1"/>
    <col min="15" max="15" width="18.42578125" style="256" customWidth="1"/>
    <col min="16" max="16" width="20.140625" style="256" bestFit="1" customWidth="1"/>
    <col min="17" max="17" width="19.7109375" style="95" bestFit="1" customWidth="1"/>
    <col min="18" max="18" width="16.7109375" style="95" customWidth="1"/>
    <col min="19" max="19" width="26.140625" style="257" customWidth="1"/>
    <col min="20" max="20" width="19.42578125" style="257" customWidth="1"/>
    <col min="21" max="21" width="16" style="96" customWidth="1"/>
    <col min="22" max="22" width="5.85546875" style="20" customWidth="1"/>
    <col min="23" max="23" width="14.140625" style="104" customWidth="1"/>
    <col min="24" max="24" width="16" style="105" bestFit="1" customWidth="1"/>
    <col min="25" max="25" width="15.5703125" style="106" bestFit="1" customWidth="1"/>
    <col min="26" max="26" width="10.28515625" style="107" customWidth="1"/>
    <col min="27" max="27" width="14.28515625" style="108" bestFit="1" customWidth="1"/>
    <col min="28" max="29" width="11.140625" style="102" customWidth="1"/>
    <col min="30" max="31" width="12.42578125" style="105" customWidth="1"/>
    <col min="32" max="32" width="14.7109375" style="105" customWidth="1"/>
    <col min="33" max="33" width="10.85546875" style="19" bestFit="1" customWidth="1"/>
    <col min="34" max="16384" width="9.140625" style="19"/>
  </cols>
  <sheetData>
    <row r="1" spans="1:32" s="194" customFormat="1" ht="17.25" x14ac:dyDescent="0.3">
      <c r="A1" s="194" t="s">
        <v>157</v>
      </c>
      <c r="K1" s="195"/>
      <c r="Q1" s="196"/>
      <c r="R1" s="196"/>
      <c r="U1" s="196"/>
      <c r="V1" s="197"/>
      <c r="W1" s="198"/>
      <c r="X1" s="198"/>
      <c r="Z1" s="199"/>
      <c r="AA1" s="200"/>
      <c r="AB1" s="201"/>
      <c r="AC1" s="201"/>
      <c r="AD1" s="198"/>
      <c r="AE1" s="198"/>
      <c r="AF1" s="198"/>
    </row>
    <row r="2" spans="1:32" s="202" customFormat="1" ht="15.75" x14ac:dyDescent="0.25">
      <c r="A2" s="202" t="s">
        <v>156</v>
      </c>
      <c r="K2" s="203"/>
      <c r="Q2" s="204"/>
      <c r="R2" s="204"/>
      <c r="U2" s="204"/>
      <c r="V2" s="205"/>
      <c r="W2" s="206"/>
      <c r="X2" s="206"/>
      <c r="Z2" s="207"/>
      <c r="AA2" s="208"/>
      <c r="AB2" s="209"/>
      <c r="AC2" s="209"/>
      <c r="AD2" s="206"/>
      <c r="AE2" s="206"/>
      <c r="AF2" s="206"/>
    </row>
    <row r="3" spans="1:32" s="210" customFormat="1" ht="41.25" customHeight="1" thickBot="1" x14ac:dyDescent="0.3">
      <c r="E3" s="211"/>
      <c r="F3" s="211"/>
      <c r="G3" s="211"/>
      <c r="K3" s="212"/>
      <c r="L3" s="213"/>
      <c r="Q3" s="214"/>
      <c r="R3" s="214"/>
      <c r="S3" s="213"/>
      <c r="T3" s="213"/>
      <c r="U3" s="214"/>
      <c r="V3" s="215"/>
      <c r="W3" s="213"/>
      <c r="X3" s="213"/>
      <c r="Z3" s="216"/>
      <c r="AA3" s="211"/>
      <c r="AB3" s="217"/>
      <c r="AC3" s="217"/>
      <c r="AD3" s="213"/>
      <c r="AE3" s="213"/>
      <c r="AF3" s="213"/>
    </row>
    <row r="4" spans="1:32" s="12" customFormat="1" ht="45" x14ac:dyDescent="0.25">
      <c r="A4" s="46" t="s">
        <v>305</v>
      </c>
      <c r="B4" s="46" t="s">
        <v>0</v>
      </c>
      <c r="C4" s="46" t="s">
        <v>1</v>
      </c>
      <c r="D4" s="46" t="s">
        <v>2</v>
      </c>
      <c r="E4" s="44" t="s">
        <v>306</v>
      </c>
      <c r="F4" s="44" t="s">
        <v>280</v>
      </c>
      <c r="G4" s="44" t="s">
        <v>281</v>
      </c>
      <c r="H4" s="46" t="s">
        <v>307</v>
      </c>
      <c r="I4" s="46" t="s">
        <v>308</v>
      </c>
      <c r="J4" s="46" t="s">
        <v>309</v>
      </c>
      <c r="K4" s="44" t="s">
        <v>310</v>
      </c>
      <c r="L4" s="44" t="s">
        <v>311</v>
      </c>
      <c r="M4" s="46" t="s">
        <v>312</v>
      </c>
      <c r="N4" s="46" t="s">
        <v>313</v>
      </c>
      <c r="O4" s="46" t="s">
        <v>314</v>
      </c>
      <c r="P4" s="46" t="s">
        <v>315</v>
      </c>
      <c r="Q4" s="44" t="s">
        <v>316</v>
      </c>
      <c r="R4" s="44" t="s">
        <v>317</v>
      </c>
      <c r="S4" s="44" t="s">
        <v>318</v>
      </c>
      <c r="T4" s="44" t="s">
        <v>319</v>
      </c>
      <c r="U4" s="92" t="s">
        <v>320</v>
      </c>
      <c r="V4" s="16"/>
      <c r="W4" s="178" t="s">
        <v>21</v>
      </c>
      <c r="X4" s="179" t="s">
        <v>158</v>
      </c>
      <c r="Y4" s="180" t="s">
        <v>159</v>
      </c>
      <c r="Z4" s="181" t="s">
        <v>330</v>
      </c>
      <c r="AA4" s="180" t="s">
        <v>150</v>
      </c>
      <c r="AB4" s="182" t="s">
        <v>151</v>
      </c>
      <c r="AC4" s="182" t="s">
        <v>152</v>
      </c>
      <c r="AD4" s="179" t="s">
        <v>153</v>
      </c>
      <c r="AE4" s="179" t="s">
        <v>154</v>
      </c>
      <c r="AF4" s="266" t="s">
        <v>328</v>
      </c>
    </row>
    <row r="5" spans="1:32" s="18" customFormat="1" x14ac:dyDescent="0.2">
      <c r="A5" s="256"/>
      <c r="B5" s="256"/>
      <c r="C5" s="256"/>
      <c r="D5" s="256"/>
      <c r="E5" s="258"/>
      <c r="F5" s="258"/>
      <c r="G5" s="258"/>
      <c r="H5" s="256"/>
      <c r="I5" s="256"/>
      <c r="J5" s="256"/>
      <c r="K5" s="259"/>
      <c r="L5" s="260"/>
      <c r="M5" s="256"/>
      <c r="N5" s="256"/>
      <c r="O5" s="256"/>
      <c r="P5" s="256"/>
      <c r="Q5" s="261"/>
      <c r="R5" s="261"/>
      <c r="S5" s="260"/>
      <c r="T5" s="260"/>
      <c r="U5" s="262"/>
      <c r="V5" s="85"/>
      <c r="W5" s="97">
        <f>IF(AND(ISBLANK(grupo),ISERROR(VLOOKUP(U5,codgrupo_excedentes,1,0))),L5*IF(F5="+",1,-1),IF(AND(NOT(ISBLANK(grupo)),U5=grupo),L5*IF(F5="+",1,-1),0))</f>
        <v>0</v>
      </c>
      <c r="X5" s="98">
        <f>IF(AND(OR(G5="TD1",G5="TS1"),Q5&lt;&gt;R5),(R5-Q5)/100*W5,W5)</f>
        <v>0</v>
      </c>
      <c r="Y5" s="99">
        <f>IF(AND(OR(G5="TD1",G5="TS1"),Q5&lt;&gt;R5),"JJ1",G5)</f>
        <v>0</v>
      </c>
      <c r="Z5" s="100">
        <f t="shared" ref="Z5" si="0">K5/252</f>
        <v>0</v>
      </c>
      <c r="AA5" s="101" t="e">
        <f t="shared" ref="AA5" si="1">VLOOKUP(Y5,rel_indices,3,0)</f>
        <v>#N/A</v>
      </c>
      <c r="AB5" s="102" t="str">
        <f t="shared" ref="AB5" si="2">IFERROR(VLOOKUP(Z5,IF(VLOOKUP(Y5,rel_juros,2,0)="INDICES",vert_indices,IF(VLOOKUP(Y5,rel_juros,2,0)="PRE",vert_pre,vert_cambial)),1,1),"")</f>
        <v/>
      </c>
      <c r="AC5" s="102" t="str">
        <f t="shared" ref="AC5" si="3">IFERROR(VLOOKUP(AB5,IF(VLOOKUP(Y5,rel_juros,2,0)="INDICES",vert_indices,IF(VLOOKUP(Y5,rel_juros,2,0)="PRE",vert_pre,vert_cambial)),2,0),"")</f>
        <v/>
      </c>
      <c r="AD5" s="103" t="str">
        <f>IFERROR(X5*(AC5-Z5)/(AC5-AB5),"")</f>
        <v/>
      </c>
      <c r="AE5" s="103" t="str">
        <f>IFERROR(IF(AC5=0,0,X5*(Z5-AB5)/(AC5-AB5)),"")</f>
        <v/>
      </c>
      <c r="AF5" s="103">
        <f>IF(P5=0,IF(ISERROR(VLOOKUP(E5,calc_total_ativos,1,0)),L5*IF(F5="+",1,-1),T5*IF(S5="+",1,-1)),0)</f>
        <v>0</v>
      </c>
    </row>
  </sheetData>
  <sheetProtection password="ED4B" sheet="1" objects="1" scenarios="1"/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AK5"/>
  <sheetViews>
    <sheetView zoomScaleNormal="100" workbookViewId="0">
      <pane ySplit="4" topLeftCell="A5" activePane="bottomLeft" state="frozen"/>
      <selection activeCell="D28" sqref="D28"/>
      <selection pane="bottomLeft" activeCell="A5" sqref="A5"/>
    </sheetView>
  </sheetViews>
  <sheetFormatPr defaultRowHeight="12.75" x14ac:dyDescent="0.2"/>
  <cols>
    <col min="1" max="1" width="9.42578125" style="256" customWidth="1"/>
    <col min="2" max="2" width="11.7109375" style="256" bestFit="1" customWidth="1"/>
    <col min="3" max="3" width="13" style="256" customWidth="1"/>
    <col min="4" max="4" width="8" style="256" customWidth="1"/>
    <col min="5" max="5" width="25.42578125" style="110" customWidth="1"/>
    <col min="6" max="6" width="15" style="109" customWidth="1"/>
    <col min="7" max="7" width="14.7109375" style="109" bestFit="1" customWidth="1"/>
    <col min="8" max="8" width="19.140625" style="109" customWidth="1"/>
    <col min="9" max="9" width="17.28515625" style="263" customWidth="1"/>
    <col min="10" max="10" width="19.7109375" style="256" customWidth="1"/>
    <col min="11" max="11" width="16.42578125" style="111" customWidth="1"/>
    <col min="12" max="12" width="17.85546875" style="256" bestFit="1" customWidth="1"/>
    <col min="13" max="13" width="4.7109375" style="22" customWidth="1"/>
    <col min="14" max="14" width="14.140625" style="126" bestFit="1" customWidth="1"/>
    <col min="15" max="15" width="9.28515625" style="127" customWidth="1"/>
    <col min="16" max="16" width="14.28515625" style="128" bestFit="1" customWidth="1"/>
    <col min="17" max="18" width="11.140625" style="102" customWidth="1"/>
    <col min="19" max="19" width="13" style="124" customWidth="1"/>
    <col min="20" max="20" width="13" style="125" customWidth="1"/>
    <col min="21" max="16384" width="9.140625" style="18"/>
  </cols>
  <sheetData>
    <row r="1" spans="1:37" s="17" customFormat="1" ht="17.25" x14ac:dyDescent="0.3">
      <c r="A1" s="17" t="s">
        <v>157</v>
      </c>
      <c r="K1" s="190"/>
      <c r="N1" s="129"/>
      <c r="O1" s="129"/>
      <c r="P1" s="129"/>
      <c r="Q1" s="191"/>
      <c r="R1" s="191"/>
      <c r="S1" s="130"/>
      <c r="T1" s="130"/>
      <c r="U1" s="51"/>
      <c r="V1" s="52"/>
      <c r="W1" s="53"/>
      <c r="X1" s="53"/>
      <c r="Y1" s="53"/>
      <c r="AA1" s="54"/>
      <c r="AB1" s="55"/>
      <c r="AC1" s="51"/>
      <c r="AD1" s="51"/>
      <c r="AE1" s="53"/>
      <c r="AF1" s="53"/>
      <c r="AG1" s="55"/>
      <c r="AH1" s="55"/>
      <c r="AI1" s="53"/>
      <c r="AJ1" s="53"/>
    </row>
    <row r="2" spans="1:37" s="6" customFormat="1" ht="30" customHeight="1" x14ac:dyDescent="0.25">
      <c r="A2" s="267" t="s">
        <v>170</v>
      </c>
      <c r="B2" s="267"/>
      <c r="C2" s="267"/>
      <c r="D2" s="267"/>
      <c r="E2" s="189"/>
      <c r="K2" s="28"/>
      <c r="N2" s="116"/>
      <c r="O2" s="116"/>
      <c r="P2" s="116"/>
      <c r="Q2" s="117"/>
      <c r="R2" s="117"/>
      <c r="S2" s="118"/>
      <c r="T2" s="118"/>
      <c r="U2" s="26"/>
      <c r="V2" s="14"/>
      <c r="W2" s="7"/>
      <c r="X2" s="7"/>
      <c r="Y2" s="7"/>
      <c r="AA2" s="31"/>
      <c r="AB2" s="8"/>
      <c r="AC2" s="26"/>
      <c r="AD2" s="26"/>
      <c r="AE2" s="7"/>
      <c r="AF2" s="7"/>
      <c r="AG2" s="8"/>
      <c r="AH2" s="8"/>
      <c r="AI2" s="7"/>
      <c r="AJ2" s="7"/>
    </row>
    <row r="3" spans="1:37" s="9" customFormat="1" ht="23.25" customHeight="1" thickBot="1" x14ac:dyDescent="0.3">
      <c r="E3" s="10"/>
      <c r="F3" s="10"/>
      <c r="G3" s="10"/>
      <c r="K3" s="29"/>
      <c r="M3" s="11"/>
      <c r="N3" s="119"/>
      <c r="O3" s="119"/>
      <c r="P3" s="119"/>
      <c r="Q3" s="120"/>
      <c r="R3" s="120"/>
      <c r="S3" s="121"/>
      <c r="T3" s="121"/>
      <c r="U3" s="27"/>
      <c r="V3" s="15"/>
      <c r="W3" s="11"/>
      <c r="X3" s="11"/>
      <c r="Y3" s="11"/>
      <c r="AA3" s="32"/>
      <c r="AB3" s="10"/>
      <c r="AC3" s="27"/>
      <c r="AD3" s="27"/>
      <c r="AE3" s="11"/>
      <c r="AF3" s="11"/>
      <c r="AG3" s="10"/>
      <c r="AH3" s="10"/>
      <c r="AI3" s="11"/>
      <c r="AJ3" s="11"/>
    </row>
    <row r="4" spans="1:37" s="12" customFormat="1" ht="52.5" customHeight="1" x14ac:dyDescent="0.25">
      <c r="A4" s="46" t="s">
        <v>282</v>
      </c>
      <c r="B4" s="46" t="s">
        <v>0</v>
      </c>
      <c r="C4" s="46" t="s">
        <v>1</v>
      </c>
      <c r="D4" s="46" t="s">
        <v>2</v>
      </c>
      <c r="E4" s="46" t="s">
        <v>283</v>
      </c>
      <c r="F4" s="46" t="s">
        <v>280</v>
      </c>
      <c r="G4" s="46" t="s">
        <v>281</v>
      </c>
      <c r="H4" s="46" t="s">
        <v>284</v>
      </c>
      <c r="I4" s="46" t="s">
        <v>285</v>
      </c>
      <c r="J4" s="46" t="s">
        <v>286</v>
      </c>
      <c r="K4" s="92" t="s">
        <v>287</v>
      </c>
      <c r="L4" s="46" t="s">
        <v>302</v>
      </c>
      <c r="M4" s="21"/>
      <c r="N4" s="183" t="s">
        <v>21</v>
      </c>
      <c r="O4" s="184" t="s">
        <v>30</v>
      </c>
      <c r="P4" s="185" t="s">
        <v>150</v>
      </c>
      <c r="Q4" s="186" t="s">
        <v>151</v>
      </c>
      <c r="R4" s="186" t="s">
        <v>152</v>
      </c>
      <c r="S4" s="187" t="s">
        <v>153</v>
      </c>
      <c r="T4" s="188" t="s">
        <v>154</v>
      </c>
      <c r="U4" s="23"/>
      <c r="V4" s="23"/>
      <c r="W4" s="23"/>
      <c r="X4" s="24"/>
      <c r="Y4" s="24"/>
      <c r="Z4" s="24"/>
      <c r="AA4" s="23"/>
      <c r="AB4" s="23"/>
      <c r="AC4" s="23"/>
      <c r="AD4" s="23"/>
      <c r="AE4" s="23"/>
      <c r="AF4" s="24"/>
      <c r="AG4" s="24"/>
      <c r="AH4" s="23"/>
      <c r="AI4" s="23"/>
      <c r="AJ4" s="23"/>
      <c r="AK4" s="23"/>
    </row>
    <row r="5" spans="1:37" x14ac:dyDescent="0.2">
      <c r="M5" s="85" t="s">
        <v>174</v>
      </c>
      <c r="N5" s="97">
        <f>IF(AND(ISBLANK(grupo),ISERROR(VLOOKUP(K5,codgrupo_excedentes,1,0))),I5*IF(F5="+",1,-1),IF(AND(NOT(ISBLANK(grupo)),K5=grupo),I5*IF(F5="+",1,-1),0))</f>
        <v>0</v>
      </c>
      <c r="O5" s="122">
        <f>H5/252</f>
        <v>0</v>
      </c>
      <c r="P5" s="123" t="e">
        <f t="shared" ref="P5" si="0">VLOOKUP(G5,rel_indices,3,0)</f>
        <v>#N/A</v>
      </c>
      <c r="Q5" s="102" t="str">
        <f t="shared" ref="Q5" si="1">IFERROR(VLOOKUP(O5,IF(VLOOKUP(G5,rel_juros,2,0)="INDICES",vert_indices,IF(VLOOKUP(G5,rel_juros,2,0)="PRE",vert_pre,vert_cambial)),1,1),"")</f>
        <v/>
      </c>
      <c r="R5" s="102" t="str">
        <f t="shared" ref="R5" si="2">IFERROR(VLOOKUP(Q5,IF(VLOOKUP(G5,rel_juros,2,0)="INDICES",vert_indices,IF(VLOOKUP(G5,rel_juros,2,0)="PRE",vert_pre,vert_cambial)),2,0),"")</f>
        <v/>
      </c>
      <c r="S5" s="124" t="str">
        <f>IFERROR(N5*(R5-O5)/(R5-Q5),"")</f>
        <v/>
      </c>
      <c r="T5" s="125" t="str">
        <f>IFERROR(IF(R5=0,0,N5*(O5-Q5)/(R5-Q5)),"")</f>
        <v/>
      </c>
    </row>
  </sheetData>
  <sheetProtection password="ED4B" sheet="1" objects="1" scenarios="1"/>
  <mergeCells count="1">
    <mergeCell ref="A2:D2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AI5"/>
  <sheetViews>
    <sheetView zoomScaleNormal="100" workbookViewId="0">
      <pane ySplit="4" topLeftCell="A5" activePane="bottomLeft" state="frozen"/>
      <selection activeCell="D28" sqref="D28"/>
      <selection pane="bottomLeft" activeCell="A5" sqref="A5"/>
    </sheetView>
  </sheetViews>
  <sheetFormatPr defaultRowHeight="12.75" x14ac:dyDescent="0.2"/>
  <cols>
    <col min="1" max="1" width="10.28515625" style="255" customWidth="1"/>
    <col min="2" max="2" width="11.7109375" style="256" bestFit="1" customWidth="1"/>
    <col min="3" max="3" width="12.85546875" style="256" customWidth="1"/>
    <col min="4" max="4" width="7" style="256" bestFit="1" customWidth="1"/>
    <col min="5" max="5" width="17.28515625" style="109" customWidth="1"/>
    <col min="6" max="6" width="14.140625" style="109" customWidth="1"/>
    <col min="7" max="7" width="14.28515625" style="109" bestFit="1" customWidth="1"/>
    <col min="8" max="8" width="16.85546875" style="109" customWidth="1"/>
    <col min="9" max="9" width="17.85546875" style="263" customWidth="1"/>
    <col min="10" max="10" width="20" style="264" customWidth="1"/>
    <col min="11" max="11" width="4.7109375" style="22" customWidth="1"/>
    <col min="12" max="12" width="13.28515625" style="126" customWidth="1"/>
    <col min="13" max="13" width="9.28515625" style="127" customWidth="1"/>
    <col min="14" max="14" width="14.28515625" style="128" bestFit="1" customWidth="1"/>
    <col min="15" max="16" width="11.140625" style="102" customWidth="1"/>
    <col min="17" max="17" width="13" style="124" customWidth="1"/>
    <col min="18" max="18" width="13" style="125" customWidth="1"/>
    <col min="19" max="16384" width="9.140625" style="18"/>
  </cols>
  <sheetData>
    <row r="1" spans="1:35" s="3" customFormat="1" ht="17.25" x14ac:dyDescent="0.3">
      <c r="A1" s="17" t="s">
        <v>157</v>
      </c>
      <c r="L1" s="113"/>
      <c r="M1" s="113"/>
      <c r="N1" s="113"/>
      <c r="O1" s="114"/>
      <c r="P1" s="114"/>
      <c r="Q1" s="115"/>
      <c r="R1" s="115"/>
      <c r="S1" s="25"/>
      <c r="T1" s="13"/>
      <c r="U1" s="4"/>
      <c r="V1" s="4"/>
      <c r="W1" s="4"/>
      <c r="Y1" s="30"/>
      <c r="Z1" s="5"/>
      <c r="AA1" s="25"/>
      <c r="AB1" s="25"/>
      <c r="AC1" s="4"/>
      <c r="AD1" s="4"/>
      <c r="AE1" s="5"/>
      <c r="AF1" s="5"/>
      <c r="AG1" s="4"/>
      <c r="AH1" s="4"/>
    </row>
    <row r="2" spans="1:35" s="6" customFormat="1" ht="15.75" x14ac:dyDescent="0.25">
      <c r="A2" s="6" t="s">
        <v>171</v>
      </c>
      <c r="L2" s="116"/>
      <c r="M2" s="116"/>
      <c r="N2" s="116"/>
      <c r="O2" s="117"/>
      <c r="P2" s="117"/>
      <c r="Q2" s="118"/>
      <c r="R2" s="118"/>
      <c r="S2" s="26"/>
      <c r="T2" s="14"/>
      <c r="U2" s="7"/>
      <c r="V2" s="7"/>
      <c r="W2" s="7"/>
      <c r="Y2" s="31"/>
      <c r="Z2" s="8"/>
      <c r="AA2" s="26"/>
      <c r="AB2" s="26"/>
      <c r="AC2" s="7"/>
      <c r="AD2" s="7"/>
      <c r="AE2" s="8"/>
      <c r="AF2" s="8"/>
      <c r="AG2" s="7"/>
      <c r="AH2" s="7"/>
    </row>
    <row r="3" spans="1:35" s="9" customFormat="1" ht="51" customHeight="1" thickBot="1" x14ac:dyDescent="0.3">
      <c r="E3" s="10"/>
      <c r="F3" s="10"/>
      <c r="G3" s="10"/>
      <c r="K3" s="11"/>
      <c r="L3" s="119"/>
      <c r="M3" s="119"/>
      <c r="N3" s="119"/>
      <c r="O3" s="120"/>
      <c r="P3" s="120"/>
      <c r="Q3" s="121"/>
      <c r="R3" s="121"/>
      <c r="S3" s="27"/>
      <c r="T3" s="15"/>
      <c r="U3" s="11"/>
      <c r="V3" s="11"/>
      <c r="W3" s="11"/>
      <c r="Y3" s="32"/>
      <c r="Z3" s="10"/>
      <c r="AA3" s="27"/>
      <c r="AB3" s="27"/>
      <c r="AC3" s="11"/>
      <c r="AD3" s="11"/>
      <c r="AE3" s="10"/>
      <c r="AF3" s="10"/>
      <c r="AG3" s="11"/>
      <c r="AH3" s="11"/>
    </row>
    <row r="4" spans="1:35" s="12" customFormat="1" ht="52.5" customHeight="1" x14ac:dyDescent="0.25">
      <c r="A4" s="45" t="s">
        <v>288</v>
      </c>
      <c r="B4" s="46" t="s">
        <v>0</v>
      </c>
      <c r="C4" s="46" t="s">
        <v>1</v>
      </c>
      <c r="D4" s="46" t="s">
        <v>2</v>
      </c>
      <c r="E4" s="46" t="s">
        <v>289</v>
      </c>
      <c r="F4" s="46" t="s">
        <v>280</v>
      </c>
      <c r="G4" s="46" t="s">
        <v>281</v>
      </c>
      <c r="H4" s="46" t="s">
        <v>290</v>
      </c>
      <c r="I4" s="47" t="s">
        <v>291</v>
      </c>
      <c r="J4" s="92" t="s">
        <v>292</v>
      </c>
      <c r="K4" s="21"/>
      <c r="L4" s="183" t="s">
        <v>21</v>
      </c>
      <c r="M4" s="184" t="s">
        <v>30</v>
      </c>
      <c r="N4" s="185" t="s">
        <v>150</v>
      </c>
      <c r="O4" s="186" t="s">
        <v>151</v>
      </c>
      <c r="P4" s="186" t="s">
        <v>152</v>
      </c>
      <c r="Q4" s="187" t="s">
        <v>153</v>
      </c>
      <c r="R4" s="188" t="s">
        <v>154</v>
      </c>
      <c r="S4" s="23"/>
      <c r="T4" s="23"/>
      <c r="U4" s="23"/>
      <c r="V4" s="24"/>
      <c r="W4" s="24"/>
      <c r="X4" s="24"/>
      <c r="Y4" s="23"/>
      <c r="Z4" s="23"/>
      <c r="AA4" s="23"/>
      <c r="AB4" s="23"/>
      <c r="AC4" s="23"/>
      <c r="AD4" s="24"/>
      <c r="AE4" s="24"/>
      <c r="AF4" s="23"/>
      <c r="AG4" s="23"/>
      <c r="AH4" s="23"/>
      <c r="AI4" s="23"/>
    </row>
    <row r="5" spans="1:35" x14ac:dyDescent="0.2">
      <c r="L5" s="126">
        <f>IF(ISBLANK(grupo),I5*IF(F5="+",1,-1),"")</f>
        <v>0</v>
      </c>
      <c r="M5" s="122">
        <f>H5/252</f>
        <v>0</v>
      </c>
      <c r="N5" s="123" t="e">
        <f t="shared" ref="N5" si="0">VLOOKUP(G5,rel_indices,3,0)</f>
        <v>#N/A</v>
      </c>
      <c r="O5" s="102" t="str">
        <f>IFERROR(VLOOKUP(M5,IF(VLOOKUP(G5,rel_juros,2,0)="INDICES",vert_indices,IF(VLOOKUP(G5,rel_juros,2,0)="PRE",vert_pre,vert_cambial)),1,1),"")</f>
        <v/>
      </c>
      <c r="P5" s="102" t="str">
        <f>IFERROR(VLOOKUP(O5,IF(VLOOKUP(G5,rel_juros,2,0)="INDICES",vert_indices,IF(VLOOKUP(G5,rel_juros,2,0)="PRE",vert_pre,vert_cambial)),2,0),"")</f>
        <v/>
      </c>
      <c r="Q5" s="124" t="str">
        <f>IFERROR(L5*(P5-M5)/(P5-O5),"")</f>
        <v/>
      </c>
      <c r="R5" s="125" t="str">
        <f>IFERROR(IF(P5=0,0,L5*(M5-O5)/(P5-O5)),"")</f>
        <v/>
      </c>
    </row>
  </sheetData>
  <sheetProtection password="ED4B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tabColor theme="5" tint="0.59999389629810485"/>
  </sheetPr>
  <dimension ref="A1:AB4"/>
  <sheetViews>
    <sheetView zoomScaleNormal="100" workbookViewId="0">
      <pane ySplit="4" topLeftCell="A5" activePane="bottomLeft" state="frozen"/>
      <selection activeCell="D28" sqref="D28"/>
      <selection pane="bottomLeft" activeCell="A5" sqref="A5"/>
    </sheetView>
  </sheetViews>
  <sheetFormatPr defaultRowHeight="12.75" x14ac:dyDescent="0.2"/>
  <cols>
    <col min="1" max="1" width="9.7109375" style="255" customWidth="1"/>
    <col min="2" max="2" width="11.7109375" style="256" bestFit="1" customWidth="1"/>
    <col min="3" max="3" width="12.85546875" style="256" customWidth="1"/>
    <col min="4" max="4" width="11.140625" style="256" customWidth="1"/>
    <col min="5" max="5" width="15" style="109" customWidth="1"/>
    <col min="6" max="6" width="18" style="254" customWidth="1"/>
    <col min="7" max="7" width="19.7109375" style="254" customWidth="1"/>
    <col min="8" max="8" width="18.85546875" style="254" customWidth="1"/>
    <col min="9" max="9" width="18.5703125" style="265" customWidth="1"/>
    <col min="10" max="10" width="4.7109375" style="22" customWidth="1"/>
    <col min="11" max="11" width="19.140625" style="250" customWidth="1"/>
    <col min="12" max="16384" width="9.140625" style="18"/>
  </cols>
  <sheetData>
    <row r="1" spans="1:28" s="3" customFormat="1" ht="17.25" x14ac:dyDescent="0.3">
      <c r="A1" s="17" t="s">
        <v>157</v>
      </c>
      <c r="E1" s="17"/>
      <c r="H1" s="25"/>
      <c r="I1" s="25"/>
      <c r="L1" s="25"/>
      <c r="M1" s="13"/>
      <c r="N1" s="4"/>
      <c r="O1" s="4"/>
      <c r="P1" s="4"/>
      <c r="R1" s="30"/>
      <c r="S1" s="5"/>
      <c r="T1" s="25"/>
      <c r="U1" s="25"/>
      <c r="V1" s="4"/>
      <c r="W1" s="4"/>
      <c r="X1" s="5"/>
      <c r="Y1" s="5"/>
      <c r="Z1" s="4"/>
      <c r="AA1" s="4"/>
    </row>
    <row r="2" spans="1:28" s="6" customFormat="1" ht="43.5" customHeight="1" x14ac:dyDescent="0.25">
      <c r="A2" s="306" t="s">
        <v>331</v>
      </c>
      <c r="B2" s="306"/>
      <c r="C2" s="306"/>
      <c r="D2" s="306"/>
      <c r="E2" s="193"/>
      <c r="F2" s="192"/>
      <c r="H2" s="26"/>
      <c r="I2" s="26"/>
      <c r="L2" s="26"/>
      <c r="M2" s="14"/>
      <c r="N2" s="7"/>
      <c r="O2" s="7"/>
      <c r="P2" s="7"/>
      <c r="R2" s="31"/>
      <c r="S2" s="8"/>
      <c r="T2" s="26"/>
      <c r="U2" s="26"/>
      <c r="V2" s="7"/>
      <c r="W2" s="7"/>
      <c r="X2" s="8"/>
      <c r="Y2" s="8"/>
      <c r="Z2" s="7"/>
      <c r="AA2" s="7"/>
    </row>
    <row r="3" spans="1:28" s="9" customFormat="1" ht="34.5" customHeight="1" thickBot="1" x14ac:dyDescent="0.3">
      <c r="E3" s="10"/>
      <c r="F3" s="10"/>
      <c r="G3" s="10"/>
      <c r="H3" s="27"/>
      <c r="I3" s="27"/>
      <c r="J3" s="11"/>
      <c r="L3" s="27"/>
      <c r="M3" s="15"/>
      <c r="N3" s="11"/>
      <c r="O3" s="11"/>
      <c r="P3" s="11"/>
      <c r="R3" s="32"/>
      <c r="S3" s="10"/>
      <c r="T3" s="27"/>
      <c r="U3" s="27"/>
      <c r="V3" s="11"/>
      <c r="W3" s="11"/>
      <c r="X3" s="10"/>
      <c r="Y3" s="10"/>
      <c r="Z3" s="11"/>
      <c r="AA3" s="11"/>
    </row>
    <row r="4" spans="1:28" s="12" customFormat="1" ht="52.5" customHeight="1" x14ac:dyDescent="0.25">
      <c r="A4" s="45" t="s">
        <v>293</v>
      </c>
      <c r="B4" s="46" t="s">
        <v>0</v>
      </c>
      <c r="C4" s="46" t="s">
        <v>1</v>
      </c>
      <c r="D4" s="46" t="s">
        <v>2</v>
      </c>
      <c r="E4" s="46" t="s">
        <v>294</v>
      </c>
      <c r="F4" s="46" t="s">
        <v>295</v>
      </c>
      <c r="G4" s="46" t="s">
        <v>296</v>
      </c>
      <c r="H4" s="46" t="s">
        <v>297</v>
      </c>
      <c r="I4" s="92" t="s">
        <v>298</v>
      </c>
      <c r="J4" s="21"/>
      <c r="K4" s="251" t="s">
        <v>263</v>
      </c>
      <c r="L4" s="23"/>
      <c r="M4" s="23"/>
      <c r="N4" s="23"/>
      <c r="O4" s="24"/>
      <c r="P4" s="24"/>
      <c r="Q4" s="24"/>
      <c r="R4" s="23"/>
      <c r="S4" s="23"/>
      <c r="T4" s="23"/>
      <c r="U4" s="23"/>
      <c r="V4" s="23"/>
      <c r="W4" s="24"/>
      <c r="X4" s="24"/>
      <c r="Y4" s="23"/>
      <c r="Z4" s="23"/>
      <c r="AA4" s="23"/>
      <c r="AB4" s="23"/>
    </row>
  </sheetData>
  <sheetProtection algorithmName="SHA-512" hashValue="LhyH3L3uJbgK845sLcBEoVchBNquyK4seGI2okN1UyOJ1+fvfQxauhC2KfjVQ4rBYi7SkbxJUHTlfBism3QHSw==" saltValue="4YzVMvJIAcPbGfiHLICnag==" spinCount="100000" sheet="1" objects="1" scenarios="1"/>
  <mergeCells count="1">
    <mergeCell ref="A2:D2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5"/>
  <dimension ref="A1:AI46"/>
  <sheetViews>
    <sheetView workbookViewId="0">
      <selection activeCell="G4" sqref="G4"/>
    </sheetView>
  </sheetViews>
  <sheetFormatPr defaultColWidth="9.85546875" defaultRowHeight="15" customHeight="1" x14ac:dyDescent="0.25"/>
  <cols>
    <col min="1" max="1" width="9.85546875" style="148"/>
    <col min="2" max="8" width="15.85546875" style="143" customWidth="1"/>
    <col min="9" max="9" width="16" style="143" customWidth="1"/>
    <col min="10" max="11" width="16.140625" style="143" customWidth="1"/>
    <col min="12" max="14" width="16" style="143" customWidth="1"/>
    <col min="15" max="15" width="10.28515625" style="143" customWidth="1"/>
    <col min="16" max="16384" width="9.85546875" style="143"/>
  </cols>
  <sheetData>
    <row r="1" spans="1:35" s="129" customFormat="1" ht="18.75" customHeight="1" x14ac:dyDescent="0.3">
      <c r="A1" s="129" t="s">
        <v>157</v>
      </c>
      <c r="F1" s="268" t="s">
        <v>264</v>
      </c>
      <c r="G1" s="269"/>
      <c r="H1" s="116"/>
      <c r="J1" s="282" t="s">
        <v>173</v>
      </c>
      <c r="K1" s="283"/>
      <c r="L1" s="284"/>
      <c r="T1" s="130"/>
      <c r="U1" s="131"/>
      <c r="V1" s="132"/>
      <c r="W1" s="132"/>
      <c r="X1" s="132"/>
      <c r="Z1" s="133"/>
      <c r="AA1" s="134"/>
      <c r="AB1" s="130"/>
      <c r="AC1" s="130"/>
      <c r="AD1" s="132"/>
      <c r="AE1" s="132"/>
      <c r="AF1" s="134"/>
      <c r="AG1" s="134"/>
      <c r="AH1" s="132"/>
      <c r="AI1" s="132"/>
    </row>
    <row r="2" spans="1:35" s="116" customFormat="1" ht="16.5" customHeight="1" x14ac:dyDescent="0.25">
      <c r="F2" s="218" t="s">
        <v>262</v>
      </c>
      <c r="G2" s="219">
        <f t="array" ref="G2">IF(ISBLANK(grupo),SQRT(MMULT(MMULT(vet_exposicoes,matriz_fatores),TRANSPOSE(vet_exposicoes))),"")</f>
        <v>0</v>
      </c>
      <c r="J2" s="278" t="s">
        <v>172</v>
      </c>
      <c r="K2" s="279"/>
      <c r="L2" s="112"/>
      <c r="T2" s="118"/>
      <c r="U2" s="136"/>
      <c r="V2" s="137"/>
      <c r="W2" s="137"/>
      <c r="X2" s="137"/>
      <c r="Z2" s="138"/>
      <c r="AA2" s="139"/>
      <c r="AB2" s="118"/>
      <c r="AC2" s="118"/>
      <c r="AD2" s="137"/>
      <c r="AE2" s="137"/>
      <c r="AF2" s="139"/>
      <c r="AG2" s="139"/>
      <c r="AH2" s="137"/>
      <c r="AI2" s="137"/>
    </row>
    <row r="3" spans="1:35" ht="16.5" customHeight="1" x14ac:dyDescent="0.3">
      <c r="A3" s="129"/>
      <c r="B3" s="129"/>
      <c r="C3" s="129"/>
      <c r="D3" s="140"/>
      <c r="E3" s="141"/>
      <c r="F3" s="135" t="s">
        <v>265</v>
      </c>
      <c r="G3" s="142">
        <f>SUM(Excedentes!$K:$K)</f>
        <v>0</v>
      </c>
      <c r="J3" s="278" t="s">
        <v>260</v>
      </c>
      <c r="K3" s="279"/>
      <c r="L3" s="144" t="str">
        <f t="array" ref="L3">IF(AND(NOT(ISBLANK(grupo)),NOT(ISERROR(VLOOKUP(grupo,codgrupo_excedentes,1,0)))),SQRT(MMULT(MMULT(vet_exposicoes,matriz_fatores),TRANSPOSE(vet_exposicoes))),"")</f>
        <v/>
      </c>
    </row>
    <row r="4" spans="1:35" ht="16.5" customHeight="1" x14ac:dyDescent="0.35">
      <c r="A4" s="118" t="s">
        <v>166</v>
      </c>
      <c r="B4" s="116" t="s">
        <v>164</v>
      </c>
      <c r="C4" s="116"/>
      <c r="D4" s="140"/>
      <c r="E4" s="141"/>
      <c r="F4" s="145" t="s">
        <v>167</v>
      </c>
      <c r="G4" s="146">
        <f>IF(ISBLANK(grupo),'Racional de Calculo'!D4+SUM(Excedentes!$K:$K),"")</f>
        <v>0</v>
      </c>
      <c r="J4" s="280" t="s">
        <v>261</v>
      </c>
      <c r="K4" s="281"/>
      <c r="L4" s="147" t="str">
        <f>IF(AND(NOT(ISBLANK(grupo)),NOT(ISERROR(VLOOKUP(grupo,codgrupo_excedentes,1,0)))),L3-MIN(L3*VLOOKUP(grupo,excedentes,4,0)/100,MAX(0,(VLOOKUP(grupo,excedentes,2,0)+
(SUMIF(Ativos!$U:$U,grupo,Ativos!$AF:$AF)-VLOOKUP(grupo,excedentes,3,0))*(1-VLOOKUP(grupo,excedentes,5,0)/100/2)))),"")</f>
        <v/>
      </c>
    </row>
    <row r="5" spans="1:35" ht="22.5" customHeight="1" x14ac:dyDescent="0.25">
      <c r="B5" s="141"/>
      <c r="C5" s="141"/>
      <c r="D5" s="141"/>
      <c r="E5" s="141"/>
      <c r="F5" s="141"/>
      <c r="G5" s="149"/>
    </row>
    <row r="6" spans="1:35" ht="15" customHeight="1" x14ac:dyDescent="0.25">
      <c r="A6" s="273"/>
      <c r="B6" s="275" t="s">
        <v>82</v>
      </c>
      <c r="C6" s="276"/>
      <c r="D6" s="276"/>
      <c r="E6" s="276"/>
      <c r="F6" s="276" t="s">
        <v>79</v>
      </c>
      <c r="G6" s="276"/>
      <c r="H6" s="276"/>
      <c r="I6" s="276"/>
      <c r="J6" s="276" t="s">
        <v>80</v>
      </c>
      <c r="K6" s="276"/>
      <c r="L6" s="276"/>
      <c r="M6" s="277"/>
      <c r="O6" s="141"/>
      <c r="P6" s="141"/>
      <c r="Q6" s="141"/>
      <c r="R6" s="141"/>
      <c r="S6" s="141"/>
      <c r="T6" s="149"/>
    </row>
    <row r="7" spans="1:35" s="153" customFormat="1" ht="15" customHeight="1" x14ac:dyDescent="0.25">
      <c r="A7" s="274"/>
      <c r="B7" s="150" t="s">
        <v>32</v>
      </c>
      <c r="C7" s="151" t="s">
        <v>33</v>
      </c>
      <c r="D7" s="151" t="s">
        <v>117</v>
      </c>
      <c r="E7" s="151" t="s">
        <v>160</v>
      </c>
      <c r="F7" s="151" t="s">
        <v>32</v>
      </c>
      <c r="G7" s="151" t="s">
        <v>33</v>
      </c>
      <c r="H7" s="151" t="s">
        <v>117</v>
      </c>
      <c r="I7" s="151" t="s">
        <v>160</v>
      </c>
      <c r="J7" s="151" t="s">
        <v>32</v>
      </c>
      <c r="K7" s="151" t="s">
        <v>33</v>
      </c>
      <c r="L7" s="151" t="s">
        <v>117</v>
      </c>
      <c r="M7" s="152" t="s">
        <v>160</v>
      </c>
      <c r="Q7" s="154"/>
      <c r="R7" s="141"/>
      <c r="S7" s="141"/>
      <c r="T7" s="149"/>
    </row>
    <row r="8" spans="1:35" s="159" customFormat="1" ht="15" customHeight="1" x14ac:dyDescent="0.25">
      <c r="A8" s="242" t="s">
        <v>161</v>
      </c>
      <c r="B8" s="156">
        <f>SUMIF(Ativos!$AA:$AA,"TR",Ativos!$X:$X)</f>
        <v>0</v>
      </c>
      <c r="C8" s="157">
        <f>SUMIF(Passivos!$P:$P,"TR",Passivos!$N:$N)</f>
        <v>0</v>
      </c>
      <c r="D8" s="157">
        <f>SUMIF(Demais!$N:$N,"TR",Demais!$L:$L)</f>
        <v>0</v>
      </c>
      <c r="E8" s="246">
        <f>B8+C8+D8</f>
        <v>0</v>
      </c>
      <c r="F8" s="156">
        <f>SUMIF(Ativos!$AA:$AA,"IGPM",Ativos!$X:$X)</f>
        <v>0</v>
      </c>
      <c r="G8" s="157">
        <f>SUMIF(Passivos!$P:$P,"IGPM",Passivos!$N:$N)</f>
        <v>0</v>
      </c>
      <c r="H8" s="157">
        <f>SUMIF(Demais!$N:$N,"IGPM",Demais!$L:$L)</f>
        <v>0</v>
      </c>
      <c r="I8" s="158">
        <f>F8+G8+H8</f>
        <v>0</v>
      </c>
      <c r="J8" s="247">
        <f>SUMIF(Ativos!$AA:$AA,"IPCA",Ativos!$X:$X)</f>
        <v>0</v>
      </c>
      <c r="K8" s="157">
        <f>SUMIF(Passivos!$P:$P,"IPCA",Passivos!$N:$N)</f>
        <v>0</v>
      </c>
      <c r="L8" s="157">
        <f>SUMIF(Demais!$N:$N,"IPCA",Demais!$L:$L)</f>
        <v>0</v>
      </c>
      <c r="M8" s="158">
        <f>J8+K8+L8</f>
        <v>0</v>
      </c>
      <c r="Q8" s="141"/>
      <c r="R8" s="141"/>
      <c r="S8" s="141"/>
      <c r="T8" s="149"/>
    </row>
    <row r="9" spans="1:35" s="159" customFormat="1" ht="15" customHeight="1" x14ac:dyDescent="0.25">
      <c r="A9" s="174">
        <v>0.25</v>
      </c>
      <c r="B9" s="162">
        <f>SUMIFS(Ativos!$AD:$AD,Ativos!$AA:$AA,"TR",Ativos!$AB:$AB,$A9)+SUMIFS(Ativos!$AE:$AE,Ativos!$AA:$AA,"TR",Ativos!$AC:$AC,$A9)</f>
        <v>0</v>
      </c>
      <c r="C9" s="160">
        <f>SUMIFS(Passivos!$S:$S,Passivos!$P:$P,"TR",Passivos!$Q:$Q,$A9)+SUMIFS(Passivos!$T:$T,Passivos!$P:$P,"TR",Passivos!$R:$R,$A9)</f>
        <v>0</v>
      </c>
      <c r="D9" s="160">
        <f>SUMIFS(Demais!$Q:$Q,Demais!$N:$N,"TR",Demais!$O:$O,$A9)+SUMIFS(Demais!$R:$R,Demais!$N:$N,"TR",Demais!$P:$P,$A9)</f>
        <v>0</v>
      </c>
      <c r="E9" s="161">
        <f>B9+C9+D9</f>
        <v>0</v>
      </c>
      <c r="F9" s="162">
        <f>SUMIFS(Ativos!$AD:$AD,Ativos!$AA:$AA,"IGPM",Ativos!$AB:$AB,$A9)+SUMIFS(Ativos!$AE:$AE,Ativos!$AA:$AA,"IGPM",Ativos!$AC:$AC,$A9)</f>
        <v>0</v>
      </c>
      <c r="G9" s="160">
        <f>SUMIFS(Passivos!$S:$S,Passivos!$P:$P,"IGPM",Passivos!$Q:$Q,$A9)+SUMIFS(Passivos!$T:$T,Passivos!$P:$P,"IGPM",Passivos!$R:$R,$A9)</f>
        <v>0</v>
      </c>
      <c r="H9" s="160">
        <f>SUMIFS(Demais!$Q:$Q,Demais!$N:$N,"IGPM",Demais!$O:$O,$A9)+SUMIFS(Demais!$R:$R,Demais!$N:$N,"IGPM",Demais!$P:$P,$A9)</f>
        <v>0</v>
      </c>
      <c r="I9" s="163">
        <f>F9+G9+H9</f>
        <v>0</v>
      </c>
      <c r="J9" s="164">
        <f>SUMIFS(Ativos!$AD:$AD,Ativos!$AA:$AA,"IPCA",Ativos!$AB:$AB,$A9)+SUMIFS(Ativos!$AE:$AE,Ativos!$AA:$AA,"IPCA",Ativos!$AC:$AC,$A9)</f>
        <v>0</v>
      </c>
      <c r="K9" s="160">
        <f>SUMIFS(Passivos!$S:$S,Passivos!$P:$P,"IPCA",Passivos!$Q:$Q,$A9)+SUMIFS(Passivos!$T:$T,Passivos!$P:$P,"IPCA",Passivos!$R:$R,$A9)</f>
        <v>0</v>
      </c>
      <c r="L9" s="160">
        <f>SUMIFS(Demais!$Q:$Q,Demais!$N:$N,"IPCA",Demais!$O:$O,$A9)+SUMIFS(Demais!$R:$R,Demais!$N:$N,"IPCA",Demais!$P:$P,$A9)</f>
        <v>0</v>
      </c>
      <c r="M9" s="163">
        <f>J9+K9+L9</f>
        <v>0</v>
      </c>
    </row>
    <row r="10" spans="1:35" s="159" customFormat="1" ht="15" customHeight="1" x14ac:dyDescent="0.25">
      <c r="A10" s="243">
        <v>0.5</v>
      </c>
      <c r="B10" s="162">
        <f>SUMIFS(Ativos!$AD:$AD,Ativos!$AA:$AA,"TR",Ativos!$AB:$AB,$A10)+SUMIFS(Ativos!$AE:$AE,Ativos!$AA:$AA,"TR",Ativos!$AC:$AC,$A10)</f>
        <v>0</v>
      </c>
      <c r="C10" s="160">
        <f>SUMIFS(Passivos!$S:$S,Passivos!$P:$P,"TR",Passivos!$Q:$Q,$A10)+SUMIFS(Passivos!$T:$T,Passivos!$P:$P,"TR",Passivos!$R:$R,$A10)</f>
        <v>0</v>
      </c>
      <c r="D10" s="160">
        <f>SUMIFS(Demais!$Q:$Q,Demais!$N:$N,"TR",Demais!$O:$O,$A10)+SUMIFS(Demais!$R:$R,Demais!$N:$N,"TR",Demais!$P:$P,$A10)</f>
        <v>0</v>
      </c>
      <c r="E10" s="161">
        <f t="shared" ref="E10:E25" si="0">B10+C10+D10</f>
        <v>0</v>
      </c>
      <c r="F10" s="162">
        <f>SUMIFS(Ativos!$AD:$AD,Ativos!$AA:$AA,"IGPM",Ativos!$AB:$AB,$A10)+SUMIFS(Ativos!$AE:$AE,Ativos!$AA:$AA,"IGPM",Ativos!$AC:$AC,$A10)</f>
        <v>0</v>
      </c>
      <c r="G10" s="160">
        <f>SUMIFS(Passivos!$S:$S,Passivos!$P:$P,"IGPM",Passivos!$Q:$Q,$A10)+SUMIFS(Passivos!$T:$T,Passivos!$P:$P,"IGPM",Passivos!$R:$R,$A10)</f>
        <v>0</v>
      </c>
      <c r="H10" s="160">
        <f>SUMIFS(Demais!$Q:$Q,Demais!$N:$N,"IGPM",Demais!$O:$O,$A10)+SUMIFS(Demais!$R:$R,Demais!$N:$N,"IGPM",Demais!$P:$P,$A10)</f>
        <v>0</v>
      </c>
      <c r="I10" s="163">
        <f t="shared" ref="I10:I25" si="1">F10+G10+H10</f>
        <v>0</v>
      </c>
      <c r="J10" s="164">
        <f>SUMIFS(Ativos!$AD:$AD,Ativos!$AA:$AA,"IPCA",Ativos!$AB:$AB,$A10)+SUMIFS(Ativos!$AE:$AE,Ativos!$AA:$AA,"IPCA",Ativos!$AC:$AC,$A10)</f>
        <v>0</v>
      </c>
      <c r="K10" s="160">
        <f>SUMIFS(Passivos!$S:$S,Passivos!$P:$P,"IPCA",Passivos!$Q:$Q,$A10)+SUMIFS(Passivos!$T:$T,Passivos!$P:$P,"IPCA",Passivos!$R:$R,$A10)</f>
        <v>0</v>
      </c>
      <c r="L10" s="160">
        <f>SUMIFS(Demais!$Q:$Q,Demais!$N:$N,"IPCA",Demais!$O:$O,$A10)+SUMIFS(Demais!$R:$R,Demais!$N:$N,"IPCA",Demais!$P:$P,$A10)</f>
        <v>0</v>
      </c>
      <c r="M10" s="163">
        <f t="shared" ref="M10:M25" si="2">J10+K10+L10</f>
        <v>0</v>
      </c>
    </row>
    <row r="11" spans="1:35" s="159" customFormat="1" ht="15" customHeight="1" x14ac:dyDescent="0.25">
      <c r="A11" s="244">
        <v>1</v>
      </c>
      <c r="B11" s="162">
        <f>SUMIFS(Ativos!$AD:$AD,Ativos!$AA:$AA,"TR",Ativos!$AB:$AB,$A11)+SUMIFS(Ativos!$AE:$AE,Ativos!$AA:$AA,"TR",Ativos!$AC:$AC,$A11)</f>
        <v>0</v>
      </c>
      <c r="C11" s="160">
        <f>SUMIFS(Passivos!$S:$S,Passivos!$P:$P,"TR",Passivos!$Q:$Q,$A11)+SUMIFS(Passivos!$T:$T,Passivos!$P:$P,"TR",Passivos!$R:$R,$A11)</f>
        <v>0</v>
      </c>
      <c r="D11" s="160">
        <f>SUMIFS(Demais!$Q:$Q,Demais!$N:$N,"TR",Demais!$O:$O,$A11)+SUMIFS(Demais!$R:$R,Demais!$N:$N,"TR",Demais!$P:$P,$A11)</f>
        <v>0</v>
      </c>
      <c r="E11" s="161">
        <f t="shared" si="0"/>
        <v>0</v>
      </c>
      <c r="F11" s="162">
        <f>SUMIFS(Ativos!$AD:$AD,Ativos!$AA:$AA,"IGPM",Ativos!$AB:$AB,$A11)+SUMIFS(Ativos!$AE:$AE,Ativos!$AA:$AA,"IGPM",Ativos!$AC:$AC,$A11)</f>
        <v>0</v>
      </c>
      <c r="G11" s="160">
        <f>SUMIFS(Passivos!$S:$S,Passivos!$P:$P,"IGPM",Passivos!$Q:$Q,$A11)+SUMIFS(Passivos!$T:$T,Passivos!$P:$P,"IGPM",Passivos!$R:$R,$A11)</f>
        <v>0</v>
      </c>
      <c r="H11" s="160">
        <f>SUMIFS(Demais!$Q:$Q,Demais!$N:$N,"IGPM",Demais!$O:$O,$A11)+SUMIFS(Demais!$R:$R,Demais!$N:$N,"IGPM",Demais!$P:$P,$A11)</f>
        <v>0</v>
      </c>
      <c r="I11" s="163">
        <f t="shared" si="1"/>
        <v>0</v>
      </c>
      <c r="J11" s="164">
        <f>SUMIFS(Ativos!$AD:$AD,Ativos!$AA:$AA,"IPCA",Ativos!$AB:$AB,$A11)+SUMIFS(Ativos!$AE:$AE,Ativos!$AA:$AA,"IPCA",Ativos!$AC:$AC,$A11)</f>
        <v>0</v>
      </c>
      <c r="K11" s="160">
        <f>SUMIFS(Passivos!$S:$S,Passivos!$P:$P,"IPCA",Passivos!$Q:$Q,$A11)+SUMIFS(Passivos!$T:$T,Passivos!$P:$P,"IPCA",Passivos!$R:$R,$A11)</f>
        <v>0</v>
      </c>
      <c r="L11" s="160">
        <f>SUMIFS(Demais!$Q:$Q,Demais!$N:$N,"IPCA",Demais!$O:$O,$A11)+SUMIFS(Demais!$R:$R,Demais!$N:$N,"IPCA",Demais!$P:$P,$A11)</f>
        <v>0</v>
      </c>
      <c r="M11" s="163">
        <f t="shared" si="2"/>
        <v>0</v>
      </c>
    </row>
    <row r="12" spans="1:35" s="159" customFormat="1" ht="15" customHeight="1" x14ac:dyDescent="0.25">
      <c r="A12" s="243">
        <v>1.5</v>
      </c>
      <c r="B12" s="162">
        <f>SUMIFS(Ativos!$AD:$AD,Ativos!$AA:$AA,"TR",Ativos!$AB:$AB,$A12)+SUMIFS(Ativos!$AE:$AE,Ativos!$AA:$AA,"TR",Ativos!$AC:$AC,$A12)</f>
        <v>0</v>
      </c>
      <c r="C12" s="160">
        <f>SUMIFS(Passivos!$S:$S,Passivos!$P:$P,"TR",Passivos!$Q:$Q,$A12)+SUMIFS(Passivos!$T:$T,Passivos!$P:$P,"TR",Passivos!$R:$R,$A12)</f>
        <v>0</v>
      </c>
      <c r="D12" s="160">
        <f>SUMIFS(Demais!$Q:$Q,Demais!$N:$N,"TR",Demais!$O:$O,$A12)+SUMIFS(Demais!$R:$R,Demais!$N:$N,"TR",Demais!$P:$P,$A12)</f>
        <v>0</v>
      </c>
      <c r="E12" s="161">
        <f t="shared" si="0"/>
        <v>0</v>
      </c>
      <c r="F12" s="162">
        <f>SUMIFS(Ativos!$AD:$AD,Ativos!$AA:$AA,"IGPM",Ativos!$AB:$AB,$A12)+SUMIFS(Ativos!$AE:$AE,Ativos!$AA:$AA,"IGPM",Ativos!$AC:$AC,$A12)</f>
        <v>0</v>
      </c>
      <c r="G12" s="160">
        <f>SUMIFS(Passivos!$S:$S,Passivos!$P:$P,"IGPM",Passivos!$Q:$Q,$A12)+SUMIFS(Passivos!$T:$T,Passivos!$P:$P,"IGPM",Passivos!$R:$R,$A12)</f>
        <v>0</v>
      </c>
      <c r="H12" s="160">
        <f>SUMIFS(Demais!$Q:$Q,Demais!$N:$N,"IGPM",Demais!$O:$O,$A12)+SUMIFS(Demais!$R:$R,Demais!$N:$N,"IGPM",Demais!$P:$P,$A12)</f>
        <v>0</v>
      </c>
      <c r="I12" s="163">
        <f t="shared" si="1"/>
        <v>0</v>
      </c>
      <c r="J12" s="164">
        <f>SUMIFS(Ativos!$AD:$AD,Ativos!$AA:$AA,"IPCA",Ativos!$AB:$AB,$A12)+SUMIFS(Ativos!$AE:$AE,Ativos!$AA:$AA,"IPCA",Ativos!$AC:$AC,$A12)</f>
        <v>0</v>
      </c>
      <c r="K12" s="160">
        <f>SUMIFS(Passivos!$S:$S,Passivos!$P:$P,"IPCA",Passivos!$Q:$Q,$A12)+SUMIFS(Passivos!$T:$T,Passivos!$P:$P,"IPCA",Passivos!$R:$R,$A12)</f>
        <v>0</v>
      </c>
      <c r="L12" s="160">
        <f>SUMIFS(Demais!$Q:$Q,Demais!$N:$N,"IPCA",Demais!$O:$O,$A12)+SUMIFS(Demais!$R:$R,Demais!$N:$N,"IPCA",Demais!$P:$P,$A12)</f>
        <v>0</v>
      </c>
      <c r="M12" s="163">
        <f t="shared" si="2"/>
        <v>0</v>
      </c>
    </row>
    <row r="13" spans="1:35" s="159" customFormat="1" ht="15" customHeight="1" x14ac:dyDescent="0.25">
      <c r="A13" s="244">
        <v>2</v>
      </c>
      <c r="B13" s="162">
        <f>SUMIFS(Ativos!$AD:$AD,Ativos!$AA:$AA,"TR",Ativos!$AB:$AB,$A13)+SUMIFS(Ativos!$AE:$AE,Ativos!$AA:$AA,"TR",Ativos!$AC:$AC,$A13)</f>
        <v>0</v>
      </c>
      <c r="C13" s="160">
        <f>SUMIFS(Passivos!$S:$S,Passivos!$P:$P,"TR",Passivos!$Q:$Q,$A13)+SUMIFS(Passivos!$T:$T,Passivos!$P:$P,"TR",Passivos!$R:$R,$A13)</f>
        <v>0</v>
      </c>
      <c r="D13" s="160">
        <f>SUMIFS(Demais!$Q:$Q,Demais!$N:$N,"TR",Demais!$O:$O,$A13)+SUMIFS(Demais!$R:$R,Demais!$N:$N,"TR",Demais!$P:$P,$A13)</f>
        <v>0</v>
      </c>
      <c r="E13" s="161">
        <f t="shared" si="0"/>
        <v>0</v>
      </c>
      <c r="F13" s="162">
        <f>SUMIFS(Ativos!$AD:$AD,Ativos!$AA:$AA,"IGPM",Ativos!$AB:$AB,$A13)+SUMIFS(Ativos!$AE:$AE,Ativos!$AA:$AA,"IGPM",Ativos!$AC:$AC,$A13)</f>
        <v>0</v>
      </c>
      <c r="G13" s="160">
        <f>SUMIFS(Passivos!$S:$S,Passivos!$P:$P,"IGPM",Passivos!$Q:$Q,$A13)+SUMIFS(Passivos!$T:$T,Passivos!$P:$P,"IGPM",Passivos!$R:$R,$A13)</f>
        <v>0</v>
      </c>
      <c r="H13" s="160">
        <f>SUMIFS(Demais!$Q:$Q,Demais!$N:$N,"IGPM",Demais!$O:$O,$A13)+SUMIFS(Demais!$R:$R,Demais!$N:$N,"IGPM",Demais!$P:$P,$A13)</f>
        <v>0</v>
      </c>
      <c r="I13" s="163">
        <f t="shared" si="1"/>
        <v>0</v>
      </c>
      <c r="J13" s="164">
        <f>SUMIFS(Ativos!$AD:$AD,Ativos!$AA:$AA,"IPCA",Ativos!$AB:$AB,$A13)+SUMIFS(Ativos!$AE:$AE,Ativos!$AA:$AA,"IPCA",Ativos!$AC:$AC,$A13)</f>
        <v>0</v>
      </c>
      <c r="K13" s="160">
        <f>SUMIFS(Passivos!$S:$S,Passivos!$P:$P,"IPCA",Passivos!$Q:$Q,$A13)+SUMIFS(Passivos!$T:$T,Passivos!$P:$P,"IPCA",Passivos!$R:$R,$A13)</f>
        <v>0</v>
      </c>
      <c r="L13" s="160">
        <f>SUMIFS(Demais!$Q:$Q,Demais!$N:$N,"IPCA",Demais!$O:$O,$A13)+SUMIFS(Demais!$R:$R,Demais!$N:$N,"IPCA",Demais!$P:$P,$A13)</f>
        <v>0</v>
      </c>
      <c r="M13" s="163">
        <f t="shared" si="2"/>
        <v>0</v>
      </c>
    </row>
    <row r="14" spans="1:35" s="159" customFormat="1" ht="15" customHeight="1" x14ac:dyDescent="0.25">
      <c r="A14" s="243">
        <v>2.5</v>
      </c>
      <c r="B14" s="162">
        <f>SUMIFS(Ativos!$AD:$AD,Ativos!$AA:$AA,"TR",Ativos!$AB:$AB,$A14)+SUMIFS(Ativos!$AE:$AE,Ativos!$AA:$AA,"TR",Ativos!$AC:$AC,$A14)</f>
        <v>0</v>
      </c>
      <c r="C14" s="160">
        <f>SUMIFS(Passivos!$S:$S,Passivos!$P:$P,"TR",Passivos!$Q:$Q,$A14)+SUMIFS(Passivos!$T:$T,Passivos!$P:$P,"TR",Passivos!$R:$R,$A14)</f>
        <v>0</v>
      </c>
      <c r="D14" s="160">
        <f>SUMIFS(Demais!$Q:$Q,Demais!$N:$N,"TR",Demais!$O:$O,$A14)+SUMIFS(Demais!$R:$R,Demais!$N:$N,"TR",Demais!$P:$P,$A14)</f>
        <v>0</v>
      </c>
      <c r="E14" s="161">
        <f t="shared" si="0"/>
        <v>0</v>
      </c>
      <c r="F14" s="162">
        <f>SUMIFS(Ativos!$AD:$AD,Ativos!$AA:$AA,"IGPM",Ativos!$AB:$AB,$A14)+SUMIFS(Ativos!$AE:$AE,Ativos!$AA:$AA,"IGPM",Ativos!$AC:$AC,$A14)</f>
        <v>0</v>
      </c>
      <c r="G14" s="160">
        <f>SUMIFS(Passivos!$S:$S,Passivos!$P:$P,"IGPM",Passivos!$Q:$Q,$A14)+SUMIFS(Passivos!$T:$T,Passivos!$P:$P,"IGPM",Passivos!$R:$R,$A14)</f>
        <v>0</v>
      </c>
      <c r="H14" s="160">
        <f>SUMIFS(Demais!$Q:$Q,Demais!$N:$N,"IGPM",Demais!$O:$O,$A14)+SUMIFS(Demais!$R:$R,Demais!$N:$N,"IGPM",Demais!$P:$P,$A14)</f>
        <v>0</v>
      </c>
      <c r="I14" s="163">
        <f t="shared" si="1"/>
        <v>0</v>
      </c>
      <c r="J14" s="164">
        <f>SUMIFS(Ativos!$AD:$AD,Ativos!$AA:$AA,"IPCA",Ativos!$AB:$AB,$A14)+SUMIFS(Ativos!$AE:$AE,Ativos!$AA:$AA,"IPCA",Ativos!$AC:$AC,$A14)</f>
        <v>0</v>
      </c>
      <c r="K14" s="160">
        <f>SUMIFS(Passivos!$S:$S,Passivos!$P:$P,"IPCA",Passivos!$Q:$Q,$A14)+SUMIFS(Passivos!$T:$T,Passivos!$P:$P,"IPCA",Passivos!$R:$R,$A14)</f>
        <v>0</v>
      </c>
      <c r="L14" s="160">
        <f>SUMIFS(Demais!$Q:$Q,Demais!$N:$N,"IPCA",Demais!$O:$O,$A14)+SUMIFS(Demais!$R:$R,Demais!$N:$N,"IPCA",Demais!$P:$P,$A14)</f>
        <v>0</v>
      </c>
      <c r="M14" s="163">
        <f t="shared" si="2"/>
        <v>0</v>
      </c>
    </row>
    <row r="15" spans="1:35" s="159" customFormat="1" ht="15" customHeight="1" x14ac:dyDescent="0.25">
      <c r="A15" s="244">
        <v>3</v>
      </c>
      <c r="B15" s="162">
        <f>SUMIFS(Ativos!$AD:$AD,Ativos!$AA:$AA,"TR",Ativos!$AB:$AB,$A15)+SUMIFS(Ativos!$AE:$AE,Ativos!$AA:$AA,"TR",Ativos!$AC:$AC,$A15)</f>
        <v>0</v>
      </c>
      <c r="C15" s="160">
        <f>SUMIFS(Passivos!$S:$S,Passivos!$P:$P,"TR",Passivos!$Q:$Q,$A15)+SUMIFS(Passivos!$T:$T,Passivos!$P:$P,"TR",Passivos!$R:$R,$A15)</f>
        <v>0</v>
      </c>
      <c r="D15" s="160">
        <f>SUMIFS(Demais!$Q:$Q,Demais!$N:$N,"TR",Demais!$O:$O,$A15)+SUMIFS(Demais!$R:$R,Demais!$N:$N,"TR",Demais!$P:$P,$A15)</f>
        <v>0</v>
      </c>
      <c r="E15" s="161">
        <f t="shared" si="0"/>
        <v>0</v>
      </c>
      <c r="F15" s="162">
        <f>SUMIFS(Ativos!$AD:$AD,Ativos!$AA:$AA,"IGPM",Ativos!$AB:$AB,$A15)+SUMIFS(Ativos!$AE:$AE,Ativos!$AA:$AA,"IGPM",Ativos!$AC:$AC,$A15)</f>
        <v>0</v>
      </c>
      <c r="G15" s="160">
        <f>SUMIFS(Passivos!$S:$S,Passivos!$P:$P,"IGPM",Passivos!$Q:$Q,$A15)+SUMIFS(Passivos!$T:$T,Passivos!$P:$P,"IGPM",Passivos!$R:$R,$A15)</f>
        <v>0</v>
      </c>
      <c r="H15" s="160">
        <f>SUMIFS(Demais!$Q:$Q,Demais!$N:$N,"IGPM",Demais!$O:$O,$A15)+SUMIFS(Demais!$R:$R,Demais!$N:$N,"IGPM",Demais!$P:$P,$A15)</f>
        <v>0</v>
      </c>
      <c r="I15" s="163">
        <f t="shared" si="1"/>
        <v>0</v>
      </c>
      <c r="J15" s="164">
        <f>SUMIFS(Ativos!$AD:$AD,Ativos!$AA:$AA,"IPCA",Ativos!$AB:$AB,$A15)+SUMIFS(Ativos!$AE:$AE,Ativos!$AA:$AA,"IPCA",Ativos!$AC:$AC,$A15)</f>
        <v>0</v>
      </c>
      <c r="K15" s="160">
        <f>SUMIFS(Passivos!$S:$S,Passivos!$P:$P,"IPCA",Passivos!$Q:$Q,$A15)+SUMIFS(Passivos!$T:$T,Passivos!$P:$P,"IPCA",Passivos!$R:$R,$A15)</f>
        <v>0</v>
      </c>
      <c r="L15" s="160">
        <f>SUMIFS(Demais!$Q:$Q,Demais!$N:$N,"IPCA",Demais!$O:$O,$A15)+SUMIFS(Demais!$R:$R,Demais!$N:$N,"IPCA",Demais!$P:$P,$A15)</f>
        <v>0</v>
      </c>
      <c r="M15" s="163">
        <f t="shared" si="2"/>
        <v>0</v>
      </c>
    </row>
    <row r="16" spans="1:35" s="159" customFormat="1" ht="15" customHeight="1" x14ac:dyDescent="0.25">
      <c r="A16" s="244">
        <v>4</v>
      </c>
      <c r="B16" s="162">
        <f>SUMIFS(Ativos!$AD:$AD,Ativos!$AA:$AA,"TR",Ativos!$AB:$AB,$A16)+SUMIFS(Ativos!$AE:$AE,Ativos!$AA:$AA,"TR",Ativos!$AC:$AC,$A16)</f>
        <v>0</v>
      </c>
      <c r="C16" s="160">
        <f>SUMIFS(Passivos!$S:$S,Passivos!$P:$P,"TR",Passivos!$Q:$Q,$A16)+SUMIFS(Passivos!$T:$T,Passivos!$P:$P,"TR",Passivos!$R:$R,$A16)</f>
        <v>0</v>
      </c>
      <c r="D16" s="160">
        <f>SUMIFS(Demais!$Q:$Q,Demais!$N:$N,"TR",Demais!$O:$O,$A16)+SUMIFS(Demais!$R:$R,Demais!$N:$N,"TR",Demais!$P:$P,$A16)</f>
        <v>0</v>
      </c>
      <c r="E16" s="161">
        <f t="shared" si="0"/>
        <v>0</v>
      </c>
      <c r="F16" s="162">
        <f>SUMIFS(Ativos!$AD:$AD,Ativos!$AA:$AA,"IGPM",Ativos!$AB:$AB,$A16)+SUMIFS(Ativos!$AE:$AE,Ativos!$AA:$AA,"IGPM",Ativos!$AC:$AC,$A16)</f>
        <v>0</v>
      </c>
      <c r="G16" s="160">
        <f>SUMIFS(Passivos!$S:$S,Passivos!$P:$P,"IGPM",Passivos!$Q:$Q,$A16)+SUMIFS(Passivos!$T:$T,Passivos!$P:$P,"IGPM",Passivos!$R:$R,$A16)</f>
        <v>0</v>
      </c>
      <c r="H16" s="160">
        <f>SUMIFS(Demais!$Q:$Q,Demais!$N:$N,"IGPM",Demais!$O:$O,$A16)+SUMIFS(Demais!$R:$R,Demais!$N:$N,"IGPM",Demais!$P:$P,$A16)</f>
        <v>0</v>
      </c>
      <c r="I16" s="163">
        <f t="shared" si="1"/>
        <v>0</v>
      </c>
      <c r="J16" s="164">
        <f>SUMIFS(Ativos!$AD:$AD,Ativos!$AA:$AA,"IPCA",Ativos!$AB:$AB,$A16)+SUMIFS(Ativos!$AE:$AE,Ativos!$AA:$AA,"IPCA",Ativos!$AC:$AC,$A16)</f>
        <v>0</v>
      </c>
      <c r="K16" s="160">
        <f>SUMIFS(Passivos!$S:$S,Passivos!$P:$P,"IPCA",Passivos!$Q:$Q,$A16)+SUMIFS(Passivos!$T:$T,Passivos!$P:$P,"IPCA",Passivos!$R:$R,$A16)</f>
        <v>0</v>
      </c>
      <c r="L16" s="160">
        <f>SUMIFS(Demais!$Q:$Q,Demais!$N:$N,"IPCA",Demais!$O:$O,$A16)+SUMIFS(Demais!$R:$R,Demais!$N:$N,"IPCA",Demais!$P:$P,$A16)</f>
        <v>0</v>
      </c>
      <c r="M16" s="163">
        <f t="shared" si="2"/>
        <v>0</v>
      </c>
    </row>
    <row r="17" spans="1:15" s="159" customFormat="1" ht="15" customHeight="1" x14ac:dyDescent="0.25">
      <c r="A17" s="244">
        <v>5</v>
      </c>
      <c r="B17" s="162">
        <f>SUMIFS(Ativos!$AD:$AD,Ativos!$AA:$AA,"TR",Ativos!$AB:$AB,$A17)+SUMIFS(Ativos!$AE:$AE,Ativos!$AA:$AA,"TR",Ativos!$AC:$AC,$A17)</f>
        <v>0</v>
      </c>
      <c r="C17" s="160">
        <f>SUMIFS(Passivos!$S:$S,Passivos!$P:$P,"TR",Passivos!$Q:$Q,$A17)+SUMIFS(Passivos!$T:$T,Passivos!$P:$P,"TR",Passivos!$R:$R,$A17)</f>
        <v>0</v>
      </c>
      <c r="D17" s="160">
        <f>SUMIFS(Demais!$Q:$Q,Demais!$N:$N,"TR",Demais!$O:$O,$A17)+SUMIFS(Demais!$R:$R,Demais!$N:$N,"TR",Demais!$P:$P,$A17)</f>
        <v>0</v>
      </c>
      <c r="E17" s="161">
        <f t="shared" si="0"/>
        <v>0</v>
      </c>
      <c r="F17" s="162">
        <f>SUMIFS(Ativos!$AD:$AD,Ativos!$AA:$AA,"IGPM",Ativos!$AB:$AB,$A17)+SUMIFS(Ativos!$AE:$AE,Ativos!$AA:$AA,"IGPM",Ativos!$AC:$AC,$A17)</f>
        <v>0</v>
      </c>
      <c r="G17" s="160">
        <f>SUMIFS(Passivos!$S:$S,Passivos!$P:$P,"IGPM",Passivos!$Q:$Q,$A17)+SUMIFS(Passivos!$T:$T,Passivos!$P:$P,"IGPM",Passivos!$R:$R,$A17)</f>
        <v>0</v>
      </c>
      <c r="H17" s="160">
        <f>SUMIFS(Demais!$Q:$Q,Demais!$N:$N,"IGPM",Demais!$O:$O,$A17)+SUMIFS(Demais!$R:$R,Demais!$N:$N,"IGPM",Demais!$P:$P,$A17)</f>
        <v>0</v>
      </c>
      <c r="I17" s="163">
        <f t="shared" si="1"/>
        <v>0</v>
      </c>
      <c r="J17" s="164">
        <f>SUMIFS(Ativos!$AD:$AD,Ativos!$AA:$AA,"IPCA",Ativos!$AB:$AB,$A17)+SUMIFS(Ativos!$AE:$AE,Ativos!$AA:$AA,"IPCA",Ativos!$AC:$AC,$A17)</f>
        <v>0</v>
      </c>
      <c r="K17" s="160">
        <f>SUMIFS(Passivos!$S:$S,Passivos!$P:$P,"IPCA",Passivos!$Q:$Q,$A17)+SUMIFS(Passivos!$T:$T,Passivos!$P:$P,"IPCA",Passivos!$R:$R,$A17)</f>
        <v>0</v>
      </c>
      <c r="L17" s="160">
        <f>SUMIFS(Demais!$Q:$Q,Demais!$N:$N,"IPCA",Demais!$O:$O,$A17)+SUMIFS(Demais!$R:$R,Demais!$N:$N,"IPCA",Demais!$P:$P,$A17)</f>
        <v>0</v>
      </c>
      <c r="M17" s="163">
        <f t="shared" si="2"/>
        <v>0</v>
      </c>
    </row>
    <row r="18" spans="1:15" s="159" customFormat="1" ht="15" customHeight="1" x14ac:dyDescent="0.25">
      <c r="A18" s="244">
        <v>10</v>
      </c>
      <c r="B18" s="162">
        <f>SUMIFS(Ativos!$AD:$AD,Ativos!$AA:$AA,"TR",Ativos!$AB:$AB,$A18)+SUMIFS(Ativos!$AE:$AE,Ativos!$AA:$AA,"TR",Ativos!$AC:$AC,$A18)</f>
        <v>0</v>
      </c>
      <c r="C18" s="160">
        <f>SUMIFS(Passivos!$S:$S,Passivos!$P:$P,"TR",Passivos!$Q:$Q,$A18)+SUMIFS(Passivos!$T:$T,Passivos!$P:$P,"TR",Passivos!$R:$R,$A18)</f>
        <v>0</v>
      </c>
      <c r="D18" s="160">
        <f>SUMIFS(Demais!$Q:$Q,Demais!$N:$N,"TR",Demais!$O:$O,$A18)+SUMIFS(Demais!$R:$R,Demais!$N:$N,"TR",Demais!$P:$P,$A18)</f>
        <v>0</v>
      </c>
      <c r="E18" s="161">
        <f t="shared" si="0"/>
        <v>0</v>
      </c>
      <c r="F18" s="162">
        <f>SUMIFS(Ativos!$AD:$AD,Ativos!$AA:$AA,"IGPM",Ativos!$AB:$AB,$A18)+SUMIFS(Ativos!$AE:$AE,Ativos!$AA:$AA,"IGPM",Ativos!$AC:$AC,$A18)</f>
        <v>0</v>
      </c>
      <c r="G18" s="160">
        <f>SUMIFS(Passivos!$S:$S,Passivos!$P:$P,"IGPM",Passivos!$Q:$Q,$A18)+SUMIFS(Passivos!$T:$T,Passivos!$P:$P,"IGPM",Passivos!$R:$R,$A18)</f>
        <v>0</v>
      </c>
      <c r="H18" s="160">
        <f>SUMIFS(Demais!$Q:$Q,Demais!$N:$N,"IGPM",Demais!$O:$O,$A18)+SUMIFS(Demais!$R:$R,Demais!$N:$N,"IGPM",Demais!$P:$P,$A18)</f>
        <v>0</v>
      </c>
      <c r="I18" s="163">
        <f t="shared" si="1"/>
        <v>0</v>
      </c>
      <c r="J18" s="164">
        <f>SUMIFS(Ativos!$AD:$AD,Ativos!$AA:$AA,"IPCA",Ativos!$AB:$AB,$A18)+SUMIFS(Ativos!$AE:$AE,Ativos!$AA:$AA,"IPCA",Ativos!$AC:$AC,$A18)</f>
        <v>0</v>
      </c>
      <c r="K18" s="160">
        <f>SUMIFS(Passivos!$S:$S,Passivos!$P:$P,"IPCA",Passivos!$Q:$Q,$A18)+SUMIFS(Passivos!$T:$T,Passivos!$P:$P,"IPCA",Passivos!$R:$R,$A18)</f>
        <v>0</v>
      </c>
      <c r="L18" s="160">
        <f>SUMIFS(Demais!$Q:$Q,Demais!$N:$N,"IPCA",Demais!$O:$O,$A18)+SUMIFS(Demais!$R:$R,Demais!$N:$N,"IPCA",Demais!$P:$P,$A18)</f>
        <v>0</v>
      </c>
      <c r="M18" s="163">
        <f t="shared" si="2"/>
        <v>0</v>
      </c>
    </row>
    <row r="19" spans="1:15" s="159" customFormat="1" ht="15" customHeight="1" x14ac:dyDescent="0.25">
      <c r="A19" s="244">
        <v>15</v>
      </c>
      <c r="B19" s="162">
        <f>SUMIFS(Ativos!$AD:$AD,Ativos!$AA:$AA,"TR",Ativos!$AB:$AB,$A19)+SUMIFS(Ativos!$AE:$AE,Ativos!$AA:$AA,"TR",Ativos!$AC:$AC,$A19)</f>
        <v>0</v>
      </c>
      <c r="C19" s="160">
        <f>SUMIFS(Passivos!$S:$S,Passivos!$P:$P,"TR",Passivos!$Q:$Q,$A19)+SUMIFS(Passivos!$T:$T,Passivos!$P:$P,"TR",Passivos!$R:$R,$A19)</f>
        <v>0</v>
      </c>
      <c r="D19" s="160">
        <f>SUMIFS(Demais!$Q:$Q,Demais!$N:$N,"TR",Demais!$O:$O,$A19)+SUMIFS(Demais!$R:$R,Demais!$N:$N,"TR",Demais!$P:$P,$A19)</f>
        <v>0</v>
      </c>
      <c r="E19" s="161">
        <f t="shared" si="0"/>
        <v>0</v>
      </c>
      <c r="F19" s="162">
        <f>SUMIFS(Ativos!$AD:$AD,Ativos!$AA:$AA,"IGPM",Ativos!$AB:$AB,$A19)+SUMIFS(Ativos!$AE:$AE,Ativos!$AA:$AA,"IGPM",Ativos!$AC:$AC,$A19)</f>
        <v>0</v>
      </c>
      <c r="G19" s="160">
        <f>SUMIFS(Passivos!$S:$S,Passivos!$P:$P,"IGPM",Passivos!$Q:$Q,$A19)+SUMIFS(Passivos!$T:$T,Passivos!$P:$P,"IGPM",Passivos!$R:$R,$A19)</f>
        <v>0</v>
      </c>
      <c r="H19" s="160">
        <f>SUMIFS(Demais!$Q:$Q,Demais!$N:$N,"IGPM",Demais!$O:$O,$A19)+SUMIFS(Demais!$R:$R,Demais!$N:$N,"IGPM",Demais!$P:$P,$A19)</f>
        <v>0</v>
      </c>
      <c r="I19" s="163">
        <f t="shared" si="1"/>
        <v>0</v>
      </c>
      <c r="J19" s="164">
        <f>SUMIFS(Ativos!$AD:$AD,Ativos!$AA:$AA,"IPCA",Ativos!$AB:$AB,$A19)+SUMIFS(Ativos!$AE:$AE,Ativos!$AA:$AA,"IPCA",Ativos!$AC:$AC,$A19)</f>
        <v>0</v>
      </c>
      <c r="K19" s="160">
        <f>SUMIFS(Passivos!$S:$S,Passivos!$P:$P,"IPCA",Passivos!$Q:$Q,$A19)+SUMIFS(Passivos!$T:$T,Passivos!$P:$P,"IPCA",Passivos!$R:$R,$A19)</f>
        <v>0</v>
      </c>
      <c r="L19" s="160">
        <f>SUMIFS(Demais!$Q:$Q,Demais!$N:$N,"IPCA",Demais!$O:$O,$A19)+SUMIFS(Demais!$R:$R,Demais!$N:$N,"IPCA",Demais!$P:$P,$A19)</f>
        <v>0</v>
      </c>
      <c r="M19" s="163">
        <f t="shared" si="2"/>
        <v>0</v>
      </c>
    </row>
    <row r="20" spans="1:15" s="159" customFormat="1" ht="15" customHeight="1" x14ac:dyDescent="0.25">
      <c r="A20" s="244">
        <v>20</v>
      </c>
      <c r="B20" s="162">
        <f>SUMIFS(Ativos!$AD:$AD,Ativos!$AA:$AA,"TR",Ativos!$AB:$AB,$A20)+SUMIFS(Ativos!$AE:$AE,Ativos!$AA:$AA,"TR",Ativos!$AC:$AC,$A20)</f>
        <v>0</v>
      </c>
      <c r="C20" s="160">
        <f>SUMIFS(Passivos!$S:$S,Passivos!$P:$P,"TR",Passivos!$Q:$Q,$A20)+SUMIFS(Passivos!$T:$T,Passivos!$P:$P,"TR",Passivos!$R:$R,$A20)</f>
        <v>0</v>
      </c>
      <c r="D20" s="160">
        <f>SUMIFS(Demais!$Q:$Q,Demais!$N:$N,"TR",Demais!$O:$O,$A20)+SUMIFS(Demais!$R:$R,Demais!$N:$N,"TR",Demais!$P:$P,$A20)</f>
        <v>0</v>
      </c>
      <c r="E20" s="161">
        <f t="shared" si="0"/>
        <v>0</v>
      </c>
      <c r="F20" s="162">
        <f>SUMIFS(Ativos!$AD:$AD,Ativos!$AA:$AA,"IGPM",Ativos!$AB:$AB,$A20)+SUMIFS(Ativos!$AE:$AE,Ativos!$AA:$AA,"IGPM",Ativos!$AC:$AC,$A20)</f>
        <v>0</v>
      </c>
      <c r="G20" s="160">
        <f>SUMIFS(Passivos!$S:$S,Passivos!$P:$P,"IGPM",Passivos!$Q:$Q,$A20)+SUMIFS(Passivos!$T:$T,Passivos!$P:$P,"IGPM",Passivos!$R:$R,$A20)</f>
        <v>0</v>
      </c>
      <c r="H20" s="160">
        <f>SUMIFS(Demais!$Q:$Q,Demais!$N:$N,"IGPM",Demais!$O:$O,$A20)+SUMIFS(Demais!$R:$R,Demais!$N:$N,"IGPM",Demais!$P:$P,$A20)</f>
        <v>0</v>
      </c>
      <c r="I20" s="163">
        <f t="shared" si="1"/>
        <v>0</v>
      </c>
      <c r="J20" s="164">
        <f>SUMIFS(Ativos!$AD:$AD,Ativos!$AA:$AA,"IPCA",Ativos!$AB:$AB,$A20)+SUMIFS(Ativos!$AE:$AE,Ativos!$AA:$AA,"IPCA",Ativos!$AC:$AC,$A20)</f>
        <v>0</v>
      </c>
      <c r="K20" s="160">
        <f>SUMIFS(Passivos!$S:$S,Passivos!$P:$P,"IPCA",Passivos!$Q:$Q,$A20)+SUMIFS(Passivos!$T:$T,Passivos!$P:$P,"IPCA",Passivos!$R:$R,$A20)</f>
        <v>0</v>
      </c>
      <c r="L20" s="160">
        <f>SUMIFS(Demais!$Q:$Q,Demais!$N:$N,"IPCA",Demais!$O:$O,$A20)+SUMIFS(Demais!$R:$R,Demais!$N:$N,"IPCA",Demais!$P:$P,$A20)</f>
        <v>0</v>
      </c>
      <c r="M20" s="163">
        <f t="shared" si="2"/>
        <v>0</v>
      </c>
    </row>
    <row r="21" spans="1:15" s="159" customFormat="1" ht="15" customHeight="1" x14ac:dyDescent="0.25">
      <c r="A21" s="244">
        <v>25</v>
      </c>
      <c r="B21" s="162">
        <f>SUMIFS(Ativos!$AD:$AD,Ativos!$AA:$AA,"TR",Ativos!$AB:$AB,$A21)+SUMIFS(Ativos!$AE:$AE,Ativos!$AA:$AA,"TR",Ativos!$AC:$AC,$A21)</f>
        <v>0</v>
      </c>
      <c r="C21" s="160">
        <f>SUMIFS(Passivos!$S:$S,Passivos!$P:$P,"TR",Passivos!$Q:$Q,$A21)+SUMIFS(Passivos!$T:$T,Passivos!$P:$P,"TR",Passivos!$R:$R,$A21)</f>
        <v>0</v>
      </c>
      <c r="D21" s="160">
        <f>SUMIFS(Demais!$Q:$Q,Demais!$N:$N,"TR",Demais!$O:$O,$A21)+SUMIFS(Demais!$R:$R,Demais!$N:$N,"TR",Demais!$P:$P,$A21)</f>
        <v>0</v>
      </c>
      <c r="E21" s="161">
        <f t="shared" si="0"/>
        <v>0</v>
      </c>
      <c r="F21" s="162">
        <f>SUMIFS(Ativos!$AD:$AD,Ativos!$AA:$AA,"IGPM",Ativos!$AB:$AB,$A21)+SUMIFS(Ativos!$AE:$AE,Ativos!$AA:$AA,"IGPM",Ativos!$AC:$AC,$A21)</f>
        <v>0</v>
      </c>
      <c r="G21" s="160">
        <f>SUMIFS(Passivos!$S:$S,Passivos!$P:$P,"IGPM",Passivos!$Q:$Q,$A21)+SUMIFS(Passivos!$T:$T,Passivos!$P:$P,"IGPM",Passivos!$R:$R,$A21)</f>
        <v>0</v>
      </c>
      <c r="H21" s="160">
        <f>SUMIFS(Demais!$Q:$Q,Demais!$N:$N,"IGPM",Demais!$O:$O,$A21)+SUMIFS(Demais!$R:$R,Demais!$N:$N,"IGPM",Demais!$P:$P,$A21)</f>
        <v>0</v>
      </c>
      <c r="I21" s="163">
        <f t="shared" si="1"/>
        <v>0</v>
      </c>
      <c r="J21" s="164">
        <f>SUMIFS(Ativos!$AD:$AD,Ativos!$AA:$AA,"IPCA",Ativos!$AB:$AB,$A21)+SUMIFS(Ativos!$AE:$AE,Ativos!$AA:$AA,"IPCA",Ativos!$AC:$AC,$A21)</f>
        <v>0</v>
      </c>
      <c r="K21" s="160">
        <f>SUMIFS(Passivos!$S:$S,Passivos!$P:$P,"IPCA",Passivos!$Q:$Q,$A21)+SUMIFS(Passivos!$T:$T,Passivos!$P:$P,"IPCA",Passivos!$R:$R,$A21)</f>
        <v>0</v>
      </c>
      <c r="L21" s="160">
        <f>SUMIFS(Demais!$Q:$Q,Demais!$N:$N,"IPCA",Demais!$O:$O,$A21)+SUMIFS(Demais!$R:$R,Demais!$N:$N,"IPCA",Demais!$P:$P,$A21)</f>
        <v>0</v>
      </c>
      <c r="M21" s="163">
        <f t="shared" si="2"/>
        <v>0</v>
      </c>
    </row>
    <row r="22" spans="1:15" s="159" customFormat="1" ht="15" customHeight="1" x14ac:dyDescent="0.25">
      <c r="A22" s="244">
        <v>30</v>
      </c>
      <c r="B22" s="162">
        <f>SUMIFS(Ativos!$AD:$AD,Ativos!$AA:$AA,"TR",Ativos!$AB:$AB,$A22)+SUMIFS(Ativos!$AE:$AE,Ativos!$AA:$AA,"TR",Ativos!$AC:$AC,$A22)</f>
        <v>0</v>
      </c>
      <c r="C22" s="160">
        <f>SUMIFS(Passivos!$S:$S,Passivos!$P:$P,"TR",Passivos!$Q:$Q,$A22)+SUMIFS(Passivos!$T:$T,Passivos!$P:$P,"TR",Passivos!$R:$R,$A22)</f>
        <v>0</v>
      </c>
      <c r="D22" s="160">
        <f>SUMIFS(Demais!$Q:$Q,Demais!$N:$N,"TR",Demais!$O:$O,$A22)+SUMIFS(Demais!$R:$R,Demais!$N:$N,"TR",Demais!$P:$P,$A22)</f>
        <v>0</v>
      </c>
      <c r="E22" s="161">
        <f t="shared" si="0"/>
        <v>0</v>
      </c>
      <c r="F22" s="162">
        <f>SUMIFS(Ativos!$AD:$AD,Ativos!$AA:$AA,"IGPM",Ativos!$AB:$AB,$A22)+SUMIFS(Ativos!$AE:$AE,Ativos!$AA:$AA,"IGPM",Ativos!$AC:$AC,$A22)</f>
        <v>0</v>
      </c>
      <c r="G22" s="160">
        <f>SUMIFS(Passivos!$S:$S,Passivos!$P:$P,"IGPM",Passivos!$Q:$Q,$A22)+SUMIFS(Passivos!$T:$T,Passivos!$P:$P,"IGPM",Passivos!$R:$R,$A22)</f>
        <v>0</v>
      </c>
      <c r="H22" s="160">
        <f>SUMIFS(Demais!$Q:$Q,Demais!$N:$N,"IGPM",Demais!$O:$O,$A22)+SUMIFS(Demais!$R:$R,Demais!$N:$N,"IGPM",Demais!$P:$P,$A22)</f>
        <v>0</v>
      </c>
      <c r="I22" s="163">
        <f t="shared" si="1"/>
        <v>0</v>
      </c>
      <c r="J22" s="164">
        <f>SUMIFS(Ativos!$AD:$AD,Ativos!$AA:$AA,"IPCA",Ativos!$AB:$AB,$A22)+SUMIFS(Ativos!$AE:$AE,Ativos!$AA:$AA,"IPCA",Ativos!$AC:$AC,$A22)</f>
        <v>0</v>
      </c>
      <c r="K22" s="160">
        <f>SUMIFS(Passivos!$S:$S,Passivos!$P:$P,"IPCA",Passivos!$Q:$Q,$A22)+SUMIFS(Passivos!$T:$T,Passivos!$P:$P,"IPCA",Passivos!$R:$R,$A22)</f>
        <v>0</v>
      </c>
      <c r="L22" s="160">
        <f>SUMIFS(Demais!$Q:$Q,Demais!$N:$N,"IPCA",Demais!$O:$O,$A22)+SUMIFS(Demais!$R:$R,Demais!$N:$N,"IPCA",Demais!$P:$P,$A22)</f>
        <v>0</v>
      </c>
      <c r="M22" s="163">
        <f t="shared" si="2"/>
        <v>0</v>
      </c>
      <c r="O22" s="165"/>
    </row>
    <row r="23" spans="1:15" s="159" customFormat="1" ht="15" customHeight="1" x14ac:dyDescent="0.25">
      <c r="A23" s="244">
        <v>35</v>
      </c>
      <c r="B23" s="162">
        <f>SUMIFS(Ativos!$AD:$AD,Ativos!$AA:$AA,"TR",Ativos!$AB:$AB,$A23)+SUMIFS(Ativos!$AE:$AE,Ativos!$AA:$AA,"TR",Ativos!$AC:$AC,$A23)</f>
        <v>0</v>
      </c>
      <c r="C23" s="160">
        <f>SUMIFS(Passivos!$S:$S,Passivos!$P:$P,"TR",Passivos!$Q:$Q,$A23)+SUMIFS(Passivos!$T:$T,Passivos!$P:$P,"TR",Passivos!$R:$R,$A23)</f>
        <v>0</v>
      </c>
      <c r="D23" s="160">
        <f>SUMIFS(Demais!$Q:$Q,Demais!$N:$N,"TR",Demais!$O:$O,$A23)+SUMIFS(Demais!$R:$R,Demais!$N:$N,"TR",Demais!$P:$P,$A23)</f>
        <v>0</v>
      </c>
      <c r="E23" s="161">
        <f t="shared" si="0"/>
        <v>0</v>
      </c>
      <c r="F23" s="162">
        <f>SUMIFS(Ativos!$AD:$AD,Ativos!$AA:$AA,"IGPM",Ativos!$AB:$AB,$A23)+SUMIFS(Ativos!$AE:$AE,Ativos!$AA:$AA,"IGPM",Ativos!$AC:$AC,$A23)</f>
        <v>0</v>
      </c>
      <c r="G23" s="160">
        <f>SUMIFS(Passivos!$S:$S,Passivos!$P:$P,"IGPM",Passivos!$Q:$Q,$A23)+SUMIFS(Passivos!$T:$T,Passivos!$P:$P,"IGPM",Passivos!$R:$R,$A23)</f>
        <v>0</v>
      </c>
      <c r="H23" s="160">
        <f>SUMIFS(Demais!$Q:$Q,Demais!$N:$N,"IGPM",Demais!$O:$O,$A23)+SUMIFS(Demais!$R:$R,Demais!$N:$N,"IGPM",Demais!$P:$P,$A23)</f>
        <v>0</v>
      </c>
      <c r="I23" s="163">
        <f t="shared" si="1"/>
        <v>0</v>
      </c>
      <c r="J23" s="164">
        <f>SUMIFS(Ativos!$AD:$AD,Ativos!$AA:$AA,"IPCA",Ativos!$AB:$AB,$A23)+SUMIFS(Ativos!$AE:$AE,Ativos!$AA:$AA,"IPCA",Ativos!$AC:$AC,$A23)</f>
        <v>0</v>
      </c>
      <c r="K23" s="160">
        <f>SUMIFS(Passivos!$S:$S,Passivos!$P:$P,"IPCA",Passivos!$Q:$Q,$A23)+SUMIFS(Passivos!$T:$T,Passivos!$P:$P,"IPCA",Passivos!$R:$R,$A23)</f>
        <v>0</v>
      </c>
      <c r="L23" s="160">
        <f>SUMIFS(Demais!$Q:$Q,Demais!$N:$N,"IPCA",Demais!$O:$O,$A23)+SUMIFS(Demais!$R:$R,Demais!$N:$N,"IPCA",Demais!$P:$P,$A23)</f>
        <v>0</v>
      </c>
      <c r="M23" s="163">
        <f t="shared" si="2"/>
        <v>0</v>
      </c>
    </row>
    <row r="24" spans="1:15" s="159" customFormat="1" ht="15" customHeight="1" x14ac:dyDescent="0.25">
      <c r="A24" s="244">
        <v>40</v>
      </c>
      <c r="B24" s="162">
        <f>SUMIFS(Ativos!$AD:$AD,Ativos!$AA:$AA,"TR",Ativos!$AB:$AB,$A24)+SUMIFS(Ativos!$AE:$AE,Ativos!$AA:$AA,"TR",Ativos!$AC:$AC,$A24)</f>
        <v>0</v>
      </c>
      <c r="C24" s="160">
        <f>SUMIFS(Passivos!$S:$S,Passivos!$P:$P,"TR",Passivos!$Q:$Q,$A24)+SUMIFS(Passivos!$T:$T,Passivos!$P:$P,"TR",Passivos!$R:$R,$A24)</f>
        <v>0</v>
      </c>
      <c r="D24" s="160">
        <f>SUMIFS(Demais!$Q:$Q,Demais!$N:$N,"TR",Demais!$O:$O,$A24)+SUMIFS(Demais!$R:$R,Demais!$N:$N,"TR",Demais!$P:$P,$A24)</f>
        <v>0</v>
      </c>
      <c r="E24" s="161">
        <f t="shared" si="0"/>
        <v>0</v>
      </c>
      <c r="F24" s="162">
        <f>SUMIFS(Ativos!$AD:$AD,Ativos!$AA:$AA,"IGPM",Ativos!$AB:$AB,$A24)+SUMIFS(Ativos!$AE:$AE,Ativos!$AA:$AA,"IGPM",Ativos!$AC:$AC,$A24)</f>
        <v>0</v>
      </c>
      <c r="G24" s="160">
        <f>SUMIFS(Passivos!$S:$S,Passivos!$P:$P,"IGPM",Passivos!$Q:$Q,$A24)+SUMIFS(Passivos!$T:$T,Passivos!$P:$P,"IGPM",Passivos!$R:$R,$A24)</f>
        <v>0</v>
      </c>
      <c r="H24" s="160">
        <f>SUMIFS(Demais!$Q:$Q,Demais!$N:$N,"IGPM",Demais!$O:$O,$A24)+SUMIFS(Demais!$R:$R,Demais!$N:$N,"IGPM",Demais!$P:$P,$A24)</f>
        <v>0</v>
      </c>
      <c r="I24" s="163">
        <f t="shared" si="1"/>
        <v>0</v>
      </c>
      <c r="J24" s="164">
        <f>SUMIFS(Ativos!$AD:$AD,Ativos!$AA:$AA,"IPCA",Ativos!$AB:$AB,$A24)+SUMIFS(Ativos!$AE:$AE,Ativos!$AA:$AA,"IPCA",Ativos!$AC:$AC,$A24)</f>
        <v>0</v>
      </c>
      <c r="K24" s="160">
        <f>SUMIFS(Passivos!$S:$S,Passivos!$P:$P,"IPCA",Passivos!$Q:$Q,$A24)+SUMIFS(Passivos!$T:$T,Passivos!$P:$P,"IPCA",Passivos!$R:$R,$A24)</f>
        <v>0</v>
      </c>
      <c r="L24" s="160">
        <f>SUMIFS(Demais!$Q:$Q,Demais!$N:$N,"IPCA",Demais!$O:$O,$A24)+SUMIFS(Demais!$R:$R,Demais!$N:$N,"IPCA",Demais!$P:$P,$A24)</f>
        <v>0</v>
      </c>
      <c r="M24" s="163">
        <f t="shared" si="2"/>
        <v>0</v>
      </c>
    </row>
    <row r="25" spans="1:15" s="159" customFormat="1" ht="15" customHeight="1" x14ac:dyDescent="0.25">
      <c r="A25" s="244">
        <v>45</v>
      </c>
      <c r="B25" s="162">
        <f>SUMIFS(Ativos!$AD:$AD,Ativos!$AA:$AA,"TR",Ativos!$AB:$AB,$A25)+SUMIFS(Ativos!$AE:$AE,Ativos!$AA:$AA,"TR",Ativos!$AC:$AC,$A25)</f>
        <v>0</v>
      </c>
      <c r="C25" s="160">
        <f>SUMIFS(Passivos!$S:$S,Passivos!$P:$P,"TR",Passivos!$Q:$Q,$A25)+SUMIFS(Passivos!$T:$T,Passivos!$P:$P,"TR",Passivos!$R:$R,$A25)</f>
        <v>0</v>
      </c>
      <c r="D25" s="160">
        <f>SUMIFS(Demais!$Q:$Q,Demais!$N:$N,"TR",Demais!$O:$O,$A25)+SUMIFS(Demais!$R:$R,Demais!$N:$N,"TR",Demais!$P:$P,$A25)</f>
        <v>0</v>
      </c>
      <c r="E25" s="161">
        <f t="shared" si="0"/>
        <v>0</v>
      </c>
      <c r="F25" s="162">
        <f>SUMIFS(Ativos!$AD:$AD,Ativos!$AA:$AA,"IGPM",Ativos!$AB:$AB,$A25)+SUMIFS(Ativos!$AE:$AE,Ativos!$AA:$AA,"IGPM",Ativos!$AC:$AC,$A25)</f>
        <v>0</v>
      </c>
      <c r="G25" s="160">
        <f>SUMIFS(Passivos!$S:$S,Passivos!$P:$P,"IGPM",Passivos!$Q:$Q,$A25)+SUMIFS(Passivos!$T:$T,Passivos!$P:$P,"IGPM",Passivos!$R:$R,$A25)</f>
        <v>0</v>
      </c>
      <c r="H25" s="160">
        <f>SUMIFS(Demais!$Q:$Q,Demais!$N:$N,"IGPM",Demais!$O:$O,$A25)+SUMIFS(Demais!$R:$R,Demais!$N:$N,"IGPM",Demais!$P:$P,$A25)</f>
        <v>0</v>
      </c>
      <c r="I25" s="163">
        <f t="shared" si="1"/>
        <v>0</v>
      </c>
      <c r="J25" s="164">
        <f>SUMIFS(Ativos!$AD:$AD,Ativos!$AA:$AA,"IPCA",Ativos!$AB:$AB,$A25)+SUMIFS(Ativos!$AE:$AE,Ativos!$AA:$AA,"IPCA",Ativos!$AC:$AC,$A25)</f>
        <v>0</v>
      </c>
      <c r="K25" s="160">
        <f>SUMIFS(Passivos!$S:$S,Passivos!$P:$P,"IPCA",Passivos!$Q:$Q,$A25)+SUMIFS(Passivos!$T:$T,Passivos!$P:$P,"IPCA",Passivos!$R:$R,$A25)</f>
        <v>0</v>
      </c>
      <c r="L25" s="160">
        <f>SUMIFS(Demais!$Q:$Q,Demais!$N:$N,"IPCA",Demais!$O:$O,$A25)+SUMIFS(Demais!$R:$R,Demais!$N:$N,"IPCA",Demais!$P:$P,$A25)</f>
        <v>0</v>
      </c>
      <c r="M25" s="163">
        <f t="shared" si="2"/>
        <v>0</v>
      </c>
    </row>
    <row r="26" spans="1:15" s="159" customFormat="1" ht="15" customHeight="1" x14ac:dyDescent="0.25">
      <c r="A26" s="245">
        <v>50</v>
      </c>
      <c r="B26" s="167">
        <f>SUMIFS(Ativos!$AD:$AD,Ativos!$AA:$AA,"TR",Ativos!$AB:$AB,$A26)+SUMIFS(Ativos!$AE:$AE,Ativos!$AA:$AA,"TR",Ativos!$AC:$AC,$A26)</f>
        <v>0</v>
      </c>
      <c r="C26" s="168">
        <f>SUMIFS(Passivos!$S:$S,Passivos!$P:$P,"TR",Passivos!$Q:$Q,$A26)+SUMIFS(Passivos!$T:$T,Passivos!$P:$P,"TR",Passivos!$R:$R,$A26)</f>
        <v>0</v>
      </c>
      <c r="D26" s="168">
        <f>SUMIFS(Demais!$Q:$Q,Demais!$N:$N,"TR",Demais!$O:$O,$A26)+SUMIFS(Demais!$R:$R,Demais!$N:$N,"TR",Demais!$P:$P,$A26)</f>
        <v>0</v>
      </c>
      <c r="E26" s="248">
        <f>B26+C26+D26</f>
        <v>0</v>
      </c>
      <c r="F26" s="167">
        <f>SUMIFS(Ativos!$AD:$AD,Ativos!$AA:$AA,"IGPM",Ativos!$AB:$AB,$A26)+SUMIFS(Ativos!$AE:$AE,Ativos!$AA:$AA,"IGPM",Ativos!$AC:$AC,$A26)</f>
        <v>0</v>
      </c>
      <c r="G26" s="168">
        <f>SUMIFS(Passivos!$S:$S,Passivos!$P:$P,"IGPM",Passivos!$Q:$Q,$A26)+SUMIFS(Passivos!$T:$T,Passivos!$P:$P,"IGPM",Passivos!$R:$R,$A26)</f>
        <v>0</v>
      </c>
      <c r="H26" s="168">
        <f>SUMIFS(Demais!$Q:$Q,Demais!$N:$N,"IGPM",Demais!$O:$O,$A26)+SUMIFS(Demais!$R:$R,Demais!$N:$N,"IGPM",Demais!$P:$P,$A26)</f>
        <v>0</v>
      </c>
      <c r="I26" s="169">
        <f t="shared" ref="I26" si="3">F26+G26+H26</f>
        <v>0</v>
      </c>
      <c r="J26" s="249">
        <f>SUMIFS(Ativos!$AD:$AD,Ativos!$AA:$AA,"IPCA",Ativos!$AB:$AB,$A26)+SUMIFS(Ativos!$AE:$AE,Ativos!$AA:$AA,"IPCA",Ativos!$AC:$AC,$A26)</f>
        <v>0</v>
      </c>
      <c r="K26" s="168">
        <f>SUMIFS(Passivos!$S:$S,Passivos!$P:$P,"IPCA",Passivos!$Q:$Q,$A26)+SUMIFS(Passivos!$T:$T,Passivos!$P:$P,"IPCA",Passivos!$R:$R,$A26)</f>
        <v>0</v>
      </c>
      <c r="L26" s="168">
        <f>SUMIFS(Demais!$Q:$Q,Demais!$N:$N,"IPCA",Demais!$O:$O,$A26)+SUMIFS(Demais!$R:$R,Demais!$N:$N,"IPCA",Demais!$P:$P,$A26)</f>
        <v>0</v>
      </c>
      <c r="M26" s="169">
        <f t="shared" ref="M26" si="4">J26+K26+L26</f>
        <v>0</v>
      </c>
    </row>
    <row r="29" spans="1:15" ht="15" customHeight="1" x14ac:dyDescent="0.25">
      <c r="B29" s="275" t="s">
        <v>162</v>
      </c>
      <c r="C29" s="276"/>
      <c r="D29" s="276"/>
      <c r="E29" s="276"/>
      <c r="F29" s="276" t="s">
        <v>163</v>
      </c>
      <c r="G29" s="276"/>
      <c r="H29" s="276"/>
      <c r="I29" s="277"/>
      <c r="J29" s="170"/>
      <c r="K29" s="275" t="s">
        <v>22</v>
      </c>
      <c r="L29" s="276"/>
      <c r="M29" s="276"/>
      <c r="N29" s="277"/>
    </row>
    <row r="30" spans="1:15" ht="15" customHeight="1" x14ac:dyDescent="0.25">
      <c r="B30" s="171" t="s">
        <v>32</v>
      </c>
      <c r="C30" s="172" t="s">
        <v>33</v>
      </c>
      <c r="D30" s="172" t="s">
        <v>117</v>
      </c>
      <c r="E30" s="172" t="s">
        <v>160</v>
      </c>
      <c r="F30" s="172" t="s">
        <v>32</v>
      </c>
      <c r="G30" s="172" t="s">
        <v>33</v>
      </c>
      <c r="H30" s="172" t="s">
        <v>117</v>
      </c>
      <c r="I30" s="173" t="s">
        <v>160</v>
      </c>
      <c r="K30" s="171" t="s">
        <v>32</v>
      </c>
      <c r="L30" s="172" t="s">
        <v>33</v>
      </c>
      <c r="M30" s="172" t="s">
        <v>117</v>
      </c>
      <c r="N30" s="173" t="s">
        <v>160</v>
      </c>
    </row>
    <row r="31" spans="1:15" ht="15" customHeight="1" x14ac:dyDescent="0.25">
      <c r="A31" s="220" t="s">
        <v>161</v>
      </c>
      <c r="B31" s="156">
        <f>SUMIF(Ativos!$AA:$AA,"CAMBIAL",Ativos!$X:$X)</f>
        <v>0</v>
      </c>
      <c r="C31" s="157">
        <f>SUMIF(Passivos!$P:$P,"CAMBIAL",Passivos!$N:$N)</f>
        <v>0</v>
      </c>
      <c r="D31" s="157">
        <f>SUMIF(Demais!$N:$N,"CAMBIAL",Demais!$L:$L)</f>
        <v>0</v>
      </c>
      <c r="E31" s="234">
        <f>B31+C31+D31</f>
        <v>0</v>
      </c>
      <c r="F31" s="237"/>
      <c r="G31" s="225"/>
      <c r="H31" s="225"/>
      <c r="I31" s="226"/>
      <c r="K31" s="175">
        <f>SUMIF(Ativos!$AA:$AA,"ACOES",Ativos!$X:$X)</f>
        <v>0</v>
      </c>
      <c r="L31" s="176">
        <f>SUMIF(Passivos!$P:$P,"ACOES",Passivos!$N:$N)</f>
        <v>0</v>
      </c>
      <c r="M31" s="176">
        <f>SUMIF(Demais!$N:$N,"ACOES",Demais!$L:$L)</f>
        <v>0</v>
      </c>
      <c r="N31" s="177">
        <f>K31+L31+M31</f>
        <v>0</v>
      </c>
    </row>
    <row r="32" spans="1:15" ht="15" customHeight="1" x14ac:dyDescent="0.25">
      <c r="A32" s="221">
        <f>1/12</f>
        <v>8.3333333333333329E-2</v>
      </c>
      <c r="B32" s="162">
        <f>SUMIFS(Ativos!$AD:$AD,Ativos!$AA:$AA,"CAMBIAL",Ativos!$AB:$AB,$A32)+SUMIFS(Ativos!$AE:$AE,Ativos!$AA:$AA,"CAMBIAL",Ativos!$AC:$AC,$A32)</f>
        <v>0</v>
      </c>
      <c r="C32" s="160">
        <f>SUMIFS(Passivos!$S:$S,Passivos!$P:$P,"CAMBIAL",Passivos!$Q:$Q,$A32)+SUMIFS(Passivos!$T:$T,Passivos!$P:$P,"CAMBIAL",Passivos!$R:$R,$A32)</f>
        <v>0</v>
      </c>
      <c r="D32" s="160">
        <f>SUMIFS(Demais!$Q:$Q,Demais!$N:$N,"CAMBIAL",Demais!$O:$O,$A32)+SUMIFS(Demais!$R:$R,Demais!$N:$N,"CAMBIAL",Demais!$P:$P,$A32)</f>
        <v>0</v>
      </c>
      <c r="E32" s="235">
        <f t="shared" ref="E32:E42" si="5">B32+C32+D32</f>
        <v>0</v>
      </c>
      <c r="F32" s="238">
        <f>SUMIFS(Ativos!$AD:$AD,Ativos!$AA:$AA,"PRE",Ativos!$AB:$AB,$A32)+SUMIFS(Ativos!$AE:$AE,Ativos!$AA:$AA,"PRE",Ativos!$AC:$AC,$A32)</f>
        <v>0</v>
      </c>
      <c r="G32" s="155">
        <f>SUMIFS(Passivos!$S:$S,Passivos!$P:$P,"PRE",Passivos!$Q:$Q,$A32)+SUMIFS(Passivos!$T:$T,Passivos!$P:$P,"PRE",Passivos!$R:$R,$A32)</f>
        <v>0</v>
      </c>
      <c r="H32" s="155">
        <f>SUMIFS(Demais!$Q:$Q,Demais!$N:$N,"PRE",Demais!$O:$O,$A32)+SUMIFS(Demais!$R:$R,Demais!$N:$N,"PRE",Demais!$P:$P,$A32)</f>
        <v>0</v>
      </c>
      <c r="I32" s="227">
        <f>F32+G32+H32</f>
        <v>0</v>
      </c>
    </row>
    <row r="33" spans="1:14" ht="15" customHeight="1" x14ac:dyDescent="0.25">
      <c r="A33" s="221">
        <v>0.25</v>
      </c>
      <c r="B33" s="162">
        <f>SUMIFS(Ativos!$AD:$AD,Ativos!$AA:$AA,"CAMBIAL",Ativos!$AB:$AB,$A33)+SUMIFS(Ativos!$AE:$AE,Ativos!$AA:$AA,"CAMBIAL",Ativos!$AC:$AC,$A33)</f>
        <v>0</v>
      </c>
      <c r="C33" s="160">
        <f>SUMIFS(Passivos!$S:$S,Passivos!$P:$P,"CAMBIAL",Passivos!$Q:$Q,$A33)+SUMIFS(Passivos!$T:$T,Passivos!$P:$P,"CAMBIAL",Passivos!$R:$R,$A33)</f>
        <v>0</v>
      </c>
      <c r="D33" s="160">
        <f>SUMIFS(Demais!$Q:$Q,Demais!$N:$N,"CAMBIAL",Demais!$O:$O,$A33)+SUMIFS(Demais!$R:$R,Demais!$N:$N,"CAMBIAL",Demais!$P:$P,$A33)</f>
        <v>0</v>
      </c>
      <c r="E33" s="235">
        <f t="shared" si="5"/>
        <v>0</v>
      </c>
      <c r="F33" s="238">
        <f>SUMIFS(Ativos!$AD:$AD,Ativos!$AA:$AA,"PRE",Ativos!$AB:$AB,$A33)+SUMIFS(Ativos!$AE:$AE,Ativos!$AA:$AA,"PRE",Ativos!$AC:$AC,$A33)</f>
        <v>0</v>
      </c>
      <c r="G33" s="155">
        <f>SUMIFS(Passivos!$S:$S,Passivos!$P:$P,"PRE",Passivos!$Q:$Q,$A33)+SUMIFS(Passivos!$T:$T,Passivos!$P:$P,"PRE",Passivos!$R:$R,$A33)</f>
        <v>0</v>
      </c>
      <c r="H33" s="155">
        <f>SUMIFS(Demais!$Q:$Q,Demais!$N:$N,"PRE",Demais!$O:$O,$A33)+SUMIFS(Demais!$R:$R,Demais!$N:$N,"PRE",Demais!$P:$P,$A33)</f>
        <v>0</v>
      </c>
      <c r="I33" s="227">
        <f t="shared" ref="I33:I43" si="6">F33+G33+H33</f>
        <v>0</v>
      </c>
      <c r="K33" s="275" t="s">
        <v>74</v>
      </c>
      <c r="L33" s="276"/>
      <c r="M33" s="276"/>
      <c r="N33" s="277"/>
    </row>
    <row r="34" spans="1:14" ht="15" customHeight="1" x14ac:dyDescent="0.25">
      <c r="A34" s="222">
        <v>0.5</v>
      </c>
      <c r="B34" s="162">
        <f>SUMIFS(Ativos!$AD:$AD,Ativos!$AA:$AA,"CAMBIAL",Ativos!$AB:$AB,$A34)+SUMIFS(Ativos!$AE:$AE,Ativos!$AA:$AA,"CAMBIAL",Ativos!$AC:$AC,$A34)</f>
        <v>0</v>
      </c>
      <c r="C34" s="160">
        <f>SUMIFS(Passivos!$S:$S,Passivos!$P:$P,"CAMBIAL",Passivos!$Q:$Q,$A34)+SUMIFS(Passivos!$T:$T,Passivos!$P:$P,"CAMBIAL",Passivos!$R:$R,$A34)</f>
        <v>0</v>
      </c>
      <c r="D34" s="160">
        <f>SUMIFS(Demais!$Q:$Q,Demais!$N:$N,"CAMBIAL",Demais!$O:$O,$A34)+SUMIFS(Demais!$R:$R,Demais!$N:$N,"CAMBIAL",Demais!$P:$P,$A34)</f>
        <v>0</v>
      </c>
      <c r="E34" s="235">
        <f t="shared" si="5"/>
        <v>0</v>
      </c>
      <c r="F34" s="238">
        <f>SUMIFS(Ativos!$AD:$AD,Ativos!$AA:$AA,"PRE",Ativos!$AB:$AB,$A34)+SUMIFS(Ativos!$AE:$AE,Ativos!$AA:$AA,"PRE",Ativos!$AC:$AC,$A34)</f>
        <v>0</v>
      </c>
      <c r="G34" s="155">
        <f>SUMIFS(Passivos!$S:$S,Passivos!$P:$P,"PRE",Passivos!$Q:$Q,$A34)+SUMIFS(Passivos!$T:$T,Passivos!$P:$P,"PRE",Passivos!$R:$R,$A34)</f>
        <v>0</v>
      </c>
      <c r="H34" s="155">
        <f>SUMIFS(Demais!$Q:$Q,Demais!$N:$N,"PRE",Demais!$O:$O,$A34)+SUMIFS(Demais!$R:$R,Demais!$N:$N,"PRE",Demais!$P:$P,$A34)</f>
        <v>0</v>
      </c>
      <c r="I34" s="227">
        <f t="shared" si="6"/>
        <v>0</v>
      </c>
      <c r="K34" s="171" t="s">
        <v>32</v>
      </c>
      <c r="L34" s="172" t="s">
        <v>33</v>
      </c>
      <c r="M34" s="172" t="s">
        <v>117</v>
      </c>
      <c r="N34" s="173" t="s">
        <v>160</v>
      </c>
    </row>
    <row r="35" spans="1:14" ht="15" customHeight="1" x14ac:dyDescent="0.25">
      <c r="A35" s="223">
        <v>1</v>
      </c>
      <c r="B35" s="162">
        <f>SUMIFS(Ativos!$AD:$AD,Ativos!$AA:$AA,"CAMBIAL",Ativos!$AB:$AB,$A35)+SUMIFS(Ativos!$AE:$AE,Ativos!$AA:$AA,"CAMBIAL",Ativos!$AC:$AC,$A35)</f>
        <v>0</v>
      </c>
      <c r="C35" s="160">
        <f>SUMIFS(Passivos!$S:$S,Passivos!$P:$P,"CAMBIAL",Passivos!$Q:$Q,$A35)+SUMIFS(Passivos!$T:$T,Passivos!$P:$P,"CAMBIAL",Passivos!$R:$R,$A35)</f>
        <v>0</v>
      </c>
      <c r="D35" s="160">
        <f>SUMIFS(Demais!$Q:$Q,Demais!$N:$N,"CAMBIAL",Demais!$O:$O,$A35)+SUMIFS(Demais!$R:$R,Demais!$N:$N,"CAMBIAL",Demais!$P:$P,$A35)</f>
        <v>0</v>
      </c>
      <c r="E35" s="235">
        <f t="shared" si="5"/>
        <v>0</v>
      </c>
      <c r="F35" s="238">
        <f>SUMIFS(Ativos!$AD:$AD,Ativos!$AA:$AA,"PRE",Ativos!$AB:$AB,$A35)+SUMIFS(Ativos!$AE:$AE,Ativos!$AA:$AA,"PRE",Ativos!$AC:$AC,$A35)</f>
        <v>0</v>
      </c>
      <c r="G35" s="155">
        <f>SUMIFS(Passivos!$S:$S,Passivos!$P:$P,"PRE",Passivos!$Q:$Q,$A35)+SUMIFS(Passivos!$T:$T,Passivos!$P:$P,"PRE",Passivos!$R:$R,$A35)</f>
        <v>0</v>
      </c>
      <c r="H35" s="155">
        <f>SUMIFS(Demais!$Q:$Q,Demais!$N:$N,"PRE",Demais!$O:$O,$A35)+SUMIFS(Demais!$R:$R,Demais!$N:$N,"PRE",Demais!$P:$P,$A35)</f>
        <v>0</v>
      </c>
      <c r="I35" s="227">
        <f t="shared" si="6"/>
        <v>0</v>
      </c>
      <c r="K35" s="175">
        <f>SUMIF(Ativos!$AA:$AA,"MOEDA",Ativos!$X:$X)</f>
        <v>0</v>
      </c>
      <c r="L35" s="176">
        <f>SUMIF(Passivos!$P:$P,"MOEDA",Passivos!$N:$N)</f>
        <v>0</v>
      </c>
      <c r="M35" s="176">
        <f>SUMIF(Demais!$N:$N,"MOEDA",Demais!$L:$L)</f>
        <v>0</v>
      </c>
      <c r="N35" s="177">
        <f>K35+L35+M35</f>
        <v>0</v>
      </c>
    </row>
    <row r="36" spans="1:14" ht="15" customHeight="1" x14ac:dyDescent="0.25">
      <c r="A36" s="222">
        <v>1.5</v>
      </c>
      <c r="B36" s="162">
        <f>SUMIFS(Ativos!$AD:$AD,Ativos!$AA:$AA,"CAMBIAL",Ativos!$AB:$AB,$A36)+SUMIFS(Ativos!$AE:$AE,Ativos!$AA:$AA,"CAMBIAL",Ativos!$AC:$AC,$A36)</f>
        <v>0</v>
      </c>
      <c r="C36" s="160">
        <f>SUMIFS(Passivos!$S:$S,Passivos!$P:$P,"CAMBIAL",Passivos!$Q:$Q,$A36)+SUMIFS(Passivos!$T:$T,Passivos!$P:$P,"CAMBIAL",Passivos!$R:$R,$A36)</f>
        <v>0</v>
      </c>
      <c r="D36" s="160">
        <f>SUMIFS(Demais!$Q:$Q,Demais!$N:$N,"CAMBIAL",Demais!$O:$O,$A36)+SUMIFS(Demais!$R:$R,Demais!$N:$N,"CAMBIAL",Demais!$P:$P,$A36)</f>
        <v>0</v>
      </c>
      <c r="E36" s="235">
        <f t="shared" si="5"/>
        <v>0</v>
      </c>
      <c r="F36" s="238">
        <f>SUMIFS(Ativos!$AD:$AD,Ativos!$AA:$AA,"PRE",Ativos!$AB:$AB,$A36)+SUMIFS(Ativos!$AE:$AE,Ativos!$AA:$AA,"PRE",Ativos!$AC:$AC,$A36)</f>
        <v>0</v>
      </c>
      <c r="G36" s="155">
        <f>SUMIFS(Passivos!$S:$S,Passivos!$P:$P,"PRE",Passivos!$Q:$Q,$A36)+SUMIFS(Passivos!$T:$T,Passivos!$P:$P,"PRE",Passivos!$R:$R,$A36)</f>
        <v>0</v>
      </c>
      <c r="H36" s="155">
        <f>SUMIFS(Demais!$Q:$Q,Demais!$N:$N,"PRE",Demais!$O:$O,$A36)+SUMIFS(Demais!$R:$R,Demais!$N:$N,"PRE",Demais!$P:$P,$A36)</f>
        <v>0</v>
      </c>
      <c r="I36" s="227">
        <f t="shared" si="6"/>
        <v>0</v>
      </c>
    </row>
    <row r="37" spans="1:14" ht="15" customHeight="1" x14ac:dyDescent="0.25">
      <c r="A37" s="223">
        <v>2</v>
      </c>
      <c r="B37" s="162">
        <f>SUMIFS(Ativos!$AD:$AD,Ativos!$AA:$AA,"CAMBIAL",Ativos!$AB:$AB,$A37)+SUMIFS(Ativos!$AE:$AE,Ativos!$AA:$AA,"CAMBIAL",Ativos!$AC:$AC,$A37)</f>
        <v>0</v>
      </c>
      <c r="C37" s="160">
        <f>SUMIFS(Passivos!$S:$S,Passivos!$P:$P,"CAMBIAL",Passivos!$Q:$Q,$A37)+SUMIFS(Passivos!$T:$T,Passivos!$P:$P,"CAMBIAL",Passivos!$R:$R,$A37)</f>
        <v>0</v>
      </c>
      <c r="D37" s="160">
        <f>SUMIFS(Demais!$Q:$Q,Demais!$N:$N,"CAMBIAL",Demais!$O:$O,$A37)+SUMIFS(Demais!$R:$R,Demais!$N:$N,"CAMBIAL",Demais!$P:$P,$A37)</f>
        <v>0</v>
      </c>
      <c r="E37" s="235">
        <f t="shared" si="5"/>
        <v>0</v>
      </c>
      <c r="F37" s="238">
        <f>SUMIFS(Ativos!$AD:$AD,Ativos!$AA:$AA,"PRE",Ativos!$AB:$AB,$A37)+SUMIFS(Ativos!$AE:$AE,Ativos!$AA:$AA,"PRE",Ativos!$AC:$AC,$A37)</f>
        <v>0</v>
      </c>
      <c r="G37" s="155">
        <f>SUMIFS(Passivos!$S:$S,Passivos!$P:$P,"PRE",Passivos!$Q:$Q,$A37)+SUMIFS(Passivos!$T:$T,Passivos!$P:$P,"PRE",Passivos!$R:$R,$A37)</f>
        <v>0</v>
      </c>
      <c r="H37" s="155">
        <f>SUMIFS(Demais!$Q:$Q,Demais!$N:$N,"PRE",Demais!$O:$O,$A37)+SUMIFS(Demais!$R:$R,Demais!$N:$N,"PRE",Demais!$P:$P,$A37)</f>
        <v>0</v>
      </c>
      <c r="I37" s="227">
        <f t="shared" si="6"/>
        <v>0</v>
      </c>
      <c r="K37" s="270" t="s">
        <v>75</v>
      </c>
      <c r="L37" s="271"/>
      <c r="M37" s="271"/>
      <c r="N37" s="272"/>
    </row>
    <row r="38" spans="1:14" ht="15" customHeight="1" x14ac:dyDescent="0.25">
      <c r="A38" s="222">
        <v>2.5</v>
      </c>
      <c r="B38" s="162">
        <f>SUMIFS(Ativos!$AD:$AD,Ativos!$AA:$AA,"CAMBIAL",Ativos!$AB:$AB,$A38)+SUMIFS(Ativos!$AE:$AE,Ativos!$AA:$AA,"CAMBIAL",Ativos!$AC:$AC,$A38)</f>
        <v>0</v>
      </c>
      <c r="C38" s="160">
        <f>SUMIFS(Passivos!$S:$S,Passivos!$P:$P,"CAMBIAL",Passivos!$Q:$Q,$A38)+SUMIFS(Passivos!$T:$T,Passivos!$P:$P,"CAMBIAL",Passivos!$R:$R,$A38)</f>
        <v>0</v>
      </c>
      <c r="D38" s="160">
        <f>SUMIFS(Demais!$Q:$Q,Demais!$N:$N,"CAMBIAL",Demais!$O:$O,$A38)+SUMIFS(Demais!$R:$R,Demais!$N:$N,"CAMBIAL",Demais!$P:$P,$A38)</f>
        <v>0</v>
      </c>
      <c r="E38" s="235">
        <f t="shared" si="5"/>
        <v>0</v>
      </c>
      <c r="F38" s="238">
        <f>SUMIFS(Ativos!$AD:$AD,Ativos!$AA:$AA,"PRE",Ativos!$AB:$AB,$A38)+SUMIFS(Ativos!$AE:$AE,Ativos!$AA:$AA,"PRE",Ativos!$AC:$AC,$A38)</f>
        <v>0</v>
      </c>
      <c r="G38" s="155">
        <f>SUMIFS(Passivos!$S:$S,Passivos!$P:$P,"PRE",Passivos!$Q:$Q,$A38)+SUMIFS(Passivos!$T:$T,Passivos!$P:$P,"PRE",Passivos!$R:$R,$A38)</f>
        <v>0</v>
      </c>
      <c r="H38" s="155">
        <f>SUMIFS(Demais!$Q:$Q,Demais!$N:$N,"PRE",Demais!$O:$O,$A38)+SUMIFS(Demais!$R:$R,Demais!$N:$N,"PRE",Demais!$P:$P,$A38)</f>
        <v>0</v>
      </c>
      <c r="I38" s="227">
        <f t="shared" si="6"/>
        <v>0</v>
      </c>
      <c r="K38" s="240" t="s">
        <v>32</v>
      </c>
      <c r="L38" s="172" t="s">
        <v>33</v>
      </c>
      <c r="M38" s="172" t="s">
        <v>117</v>
      </c>
      <c r="N38" s="241" t="s">
        <v>160</v>
      </c>
    </row>
    <row r="39" spans="1:14" ht="15" customHeight="1" x14ac:dyDescent="0.25">
      <c r="A39" s="223">
        <v>3</v>
      </c>
      <c r="B39" s="162">
        <f>SUMIFS(Ativos!$AD:$AD,Ativos!$AA:$AA,"CAMBIAL",Ativos!$AB:$AB,$A39)+SUMIFS(Ativos!$AE:$AE,Ativos!$AA:$AA,"CAMBIAL",Ativos!$AC:$AC,$A39)</f>
        <v>0</v>
      </c>
      <c r="C39" s="160">
        <f>SUMIFS(Passivos!$S:$S,Passivos!$P:$P,"CAMBIAL",Passivos!$Q:$Q,$A39)+SUMIFS(Passivos!$T:$T,Passivos!$P:$P,"CAMBIAL",Passivos!$R:$R,$A39)</f>
        <v>0</v>
      </c>
      <c r="D39" s="160">
        <f>SUMIFS(Demais!$Q:$Q,Demais!$N:$N,"CAMBIAL",Demais!$O:$O,$A39)+SUMIFS(Demais!$R:$R,Demais!$N:$N,"CAMBIAL",Demais!$P:$P,$A39)</f>
        <v>0</v>
      </c>
      <c r="E39" s="235">
        <f t="shared" si="5"/>
        <v>0</v>
      </c>
      <c r="F39" s="238">
        <f>SUMIFS(Ativos!$AD:$AD,Ativos!$AA:$AA,"PRE",Ativos!$AB:$AB,$A39)+SUMIFS(Ativos!$AE:$AE,Ativos!$AA:$AA,"PRE",Ativos!$AC:$AC,$A39)</f>
        <v>0</v>
      </c>
      <c r="G39" s="155">
        <f>SUMIFS(Passivos!$S:$S,Passivos!$P:$P,"PRE",Passivos!$Q:$Q,$A39)+SUMIFS(Passivos!$T:$T,Passivos!$P:$P,"PRE",Passivos!$R:$R,$A39)</f>
        <v>0</v>
      </c>
      <c r="H39" s="155">
        <f>SUMIFS(Demais!$Q:$Q,Demais!$N:$N,"PRE",Demais!$O:$O,$A39)+SUMIFS(Demais!$R:$R,Demais!$N:$N,"PRE",Demais!$P:$P,$A39)</f>
        <v>0</v>
      </c>
      <c r="I39" s="227">
        <f t="shared" si="6"/>
        <v>0</v>
      </c>
      <c r="K39" s="239">
        <f>SUMIF(Ativos!$AA:$AA,"COMMODITY",Ativos!$X:$X)</f>
        <v>0</v>
      </c>
      <c r="L39" s="232">
        <f>SUMIF(Passivos!$P:$P,"COMMODITY",Passivos!$N:$N)</f>
        <v>0</v>
      </c>
      <c r="M39" s="232">
        <f>SUMIF(Demais!$N:$N,"COMMODITY",Demais!$L:$L)</f>
        <v>0</v>
      </c>
      <c r="N39" s="233">
        <f>K39+L39+M39</f>
        <v>0</v>
      </c>
    </row>
    <row r="40" spans="1:14" ht="15" customHeight="1" x14ac:dyDescent="0.25">
      <c r="A40" s="223">
        <v>4</v>
      </c>
      <c r="B40" s="162">
        <f>SUMIFS(Ativos!$AD:$AD,Ativos!$AA:$AA,"CAMBIAL",Ativos!$AB:$AB,$A40)+SUMIFS(Ativos!$AE:$AE,Ativos!$AA:$AA,"CAMBIAL",Ativos!$AC:$AC,$A40)</f>
        <v>0</v>
      </c>
      <c r="C40" s="160">
        <f>SUMIFS(Passivos!$S:$S,Passivos!$P:$P,"CAMBIAL",Passivos!$Q:$Q,$A40)+SUMIFS(Passivos!$T:$T,Passivos!$P:$P,"CAMBIAL",Passivos!$R:$R,$A40)</f>
        <v>0</v>
      </c>
      <c r="D40" s="160">
        <f>SUMIFS(Demais!$Q:$Q,Demais!$N:$N,"CAMBIAL",Demais!$O:$O,$A40)+SUMIFS(Demais!$R:$R,Demais!$N:$N,"CAMBIAL",Demais!$P:$P,$A40)</f>
        <v>0</v>
      </c>
      <c r="E40" s="235">
        <f t="shared" si="5"/>
        <v>0</v>
      </c>
      <c r="F40" s="238">
        <f>SUMIFS(Ativos!$AD:$AD,Ativos!$AA:$AA,"PRE",Ativos!$AB:$AB,$A40)+SUMIFS(Ativos!$AE:$AE,Ativos!$AA:$AA,"PRE",Ativos!$AC:$AC,$A40)</f>
        <v>0</v>
      </c>
      <c r="G40" s="155">
        <f>SUMIFS(Passivos!$S:$S,Passivos!$P:$P,"PRE",Passivos!$Q:$Q,$A40)+SUMIFS(Passivos!$T:$T,Passivos!$P:$P,"PRE",Passivos!$R:$R,$A40)</f>
        <v>0</v>
      </c>
      <c r="H40" s="155">
        <f>SUMIFS(Demais!$Q:$Q,Demais!$N:$N,"PRE",Demais!$O:$O,$A40)+SUMIFS(Demais!$R:$R,Demais!$N:$N,"PRE",Demais!$P:$P,$A40)</f>
        <v>0</v>
      </c>
      <c r="I40" s="227">
        <f t="shared" si="6"/>
        <v>0</v>
      </c>
    </row>
    <row r="41" spans="1:14" ht="15" customHeight="1" x14ac:dyDescent="0.25">
      <c r="A41" s="223">
        <v>5</v>
      </c>
      <c r="B41" s="162">
        <f>SUMIFS(Ativos!$AD:$AD,Ativos!$AA:$AA,"CAMBIAL",Ativos!$AB:$AB,$A41)+SUMIFS(Ativos!$AE:$AE,Ativos!$AA:$AA,"CAMBIAL",Ativos!$AC:$AC,$A41)</f>
        <v>0</v>
      </c>
      <c r="C41" s="160">
        <f>SUMIFS(Passivos!$S:$S,Passivos!$P:$P,"CAMBIAL",Passivos!$Q:$Q,$A41)+SUMIFS(Passivos!$T:$T,Passivos!$P:$P,"CAMBIAL",Passivos!$R:$R,$A41)</f>
        <v>0</v>
      </c>
      <c r="D41" s="160">
        <f>SUMIFS(Demais!$Q:$Q,Demais!$N:$N,"CAMBIAL",Demais!$O:$O,$A41)+SUMIFS(Demais!$R:$R,Demais!$N:$N,"CAMBIAL",Demais!$P:$P,$A41)</f>
        <v>0</v>
      </c>
      <c r="E41" s="235">
        <f t="shared" si="5"/>
        <v>0</v>
      </c>
      <c r="F41" s="238">
        <f>SUMIFS(Ativos!$AD:$AD,Ativos!$AA:$AA,"PRE",Ativos!$AB:$AB,$A41)+SUMIFS(Ativos!$AE:$AE,Ativos!$AA:$AA,"PRE",Ativos!$AC:$AC,$A41)</f>
        <v>0</v>
      </c>
      <c r="G41" s="155">
        <f>SUMIFS(Passivos!$S:$S,Passivos!$P:$P,"PRE",Passivos!$Q:$Q,$A41)+SUMIFS(Passivos!$T:$T,Passivos!$P:$P,"PRE",Passivos!$R:$R,$A41)</f>
        <v>0</v>
      </c>
      <c r="H41" s="155">
        <f>SUMIFS(Demais!$Q:$Q,Demais!$N:$N,"PRE",Demais!$O:$O,$A41)+SUMIFS(Demais!$R:$R,Demais!$N:$N,"PRE",Demais!$P:$P,$A41)</f>
        <v>0</v>
      </c>
      <c r="I41" s="227">
        <f t="shared" si="6"/>
        <v>0</v>
      </c>
    </row>
    <row r="42" spans="1:14" ht="15" customHeight="1" x14ac:dyDescent="0.25">
      <c r="A42" s="223">
        <v>10</v>
      </c>
      <c r="B42" s="228">
        <f>SUMIFS(Ativos!$AD:$AD,Ativos!$AA:$AA,"CAMBIAL",Ativos!$AB:$AB,$A42)+SUMIFS(Ativos!$AE:$AE,Ativos!$AA:$AA,"CAMBIAL",Ativos!$AC:$AC,$A42)</f>
        <v>0</v>
      </c>
      <c r="C42" s="166">
        <f>SUMIFS(Passivos!$S:$S,Passivos!$P:$P,"CAMBIAL",Passivos!$Q:$Q,$A42)+SUMIFS(Passivos!$T:$T,Passivos!$P:$P,"CAMBIAL",Passivos!$R:$R,$A42)</f>
        <v>0</v>
      </c>
      <c r="D42" s="166">
        <f>SUMIFS(Demais!$Q:$Q,Demais!$N:$N,"CAMBIAL",Demais!$O:$O,$A42)+SUMIFS(Demais!$R:$R,Demais!$N:$N,"CAMBIAL",Demais!$P:$P,$A42)</f>
        <v>0</v>
      </c>
      <c r="E42" s="236">
        <f t="shared" si="5"/>
        <v>0</v>
      </c>
      <c r="F42" s="238">
        <f>SUMIFS(Ativos!$AD:$AD,Ativos!$AA:$AA,"PRE",Ativos!$AB:$AB,$A42)+SUMIFS(Ativos!$AE:$AE,Ativos!$AA:$AA,"PRE",Ativos!$AC:$AC,$A42)</f>
        <v>0</v>
      </c>
      <c r="G42" s="155">
        <f>SUMIFS(Passivos!$S:$S,Passivos!$P:$P,"PRE",Passivos!$Q:$Q,$A42)+SUMIFS(Passivos!$T:$T,Passivos!$P:$P,"PRE",Passivos!$R:$R,$A42)</f>
        <v>0</v>
      </c>
      <c r="H42" s="155">
        <f>SUMIFS(Demais!$Q:$Q,Demais!$N:$N,"PRE",Demais!$O:$O,$A42)+SUMIFS(Demais!$R:$R,Demais!$N:$N,"PRE",Demais!$P:$P,$A42)</f>
        <v>0</v>
      </c>
      <c r="I42" s="227">
        <f t="shared" si="6"/>
        <v>0</v>
      </c>
    </row>
    <row r="43" spans="1:14" ht="15" customHeight="1" x14ac:dyDescent="0.25">
      <c r="A43" s="224">
        <v>15</v>
      </c>
      <c r="B43" s="229"/>
      <c r="C43" s="230"/>
      <c r="D43" s="230"/>
      <c r="E43" s="231"/>
      <c r="F43" s="239">
        <f>SUMIFS(Ativos!$AD:$AD,Ativos!$AA:$AA,"PRE",Ativos!$AB:$AB,$A43)+SUMIFS(Ativos!$AE:$AE,Ativos!$AA:$AA,"PRE",Ativos!$AC:$AC,$A43)</f>
        <v>0</v>
      </c>
      <c r="G43" s="232">
        <f>SUMIFS(Passivos!$S:$S,Passivos!$P:$P,"PRE",Passivos!$Q:$Q,$A43)+SUMIFS(Passivos!$T:$T,Passivos!$P:$P,"PRE",Passivos!$R:$R,$A43)</f>
        <v>0</v>
      </c>
      <c r="H43" s="232">
        <f>SUMIFS(Demais!$Q:$Q,Demais!$N:$N,"PRE",Demais!$O:$O,$A43)+SUMIFS(Demais!$R:$R,Demais!$N:$N,"PRE",Demais!$P:$P,$A43)</f>
        <v>0</v>
      </c>
      <c r="I43" s="233">
        <f t="shared" si="6"/>
        <v>0</v>
      </c>
    </row>
    <row r="44" spans="1:14" ht="15" customHeight="1" x14ac:dyDescent="0.25">
      <c r="A44" s="143"/>
    </row>
    <row r="45" spans="1:14" ht="21.75" customHeight="1" x14ac:dyDescent="0.25">
      <c r="A45" s="143"/>
    </row>
    <row r="46" spans="1:14" ht="15" customHeight="1" x14ac:dyDescent="0.25">
      <c r="A46" s="143"/>
    </row>
  </sheetData>
  <sheetProtection algorithmName="SHA-512" hashValue="SbXNjEpNOzoNCeWHkqdFaTj5XP81BWtai9e2hJaIImtPJr3M7uTWq4v5S2CfbOvzFQtoOnIl/oN1e7I6jwFM1Q==" saltValue="hdhsht/fPz/bghHgL6pcpA==" spinCount="100000" sheet="1" objects="1" scenarios="1"/>
  <mergeCells count="14">
    <mergeCell ref="F1:G1"/>
    <mergeCell ref="K37:N37"/>
    <mergeCell ref="A6:A7"/>
    <mergeCell ref="B6:E6"/>
    <mergeCell ref="F6:I6"/>
    <mergeCell ref="J6:M6"/>
    <mergeCell ref="B29:E29"/>
    <mergeCell ref="F29:I29"/>
    <mergeCell ref="K29:N29"/>
    <mergeCell ref="J2:K2"/>
    <mergeCell ref="J3:K3"/>
    <mergeCell ref="J4:K4"/>
    <mergeCell ref="J1:L1"/>
    <mergeCell ref="K33:N33"/>
  </mergeCells>
  <pageMargins left="0.511811024" right="0.511811024" top="0.78740157499999996" bottom="0.78740157499999996" header="0.31496062000000002" footer="0.31496062000000002"/>
  <pageSetup orientation="portrait" r:id="rId1"/>
  <ignoredErrors>
    <ignoredError sqref="B32:C32" formula="1"/>
  </ignoredError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7">
    <tabColor theme="9" tint="0.39997558519241921"/>
  </sheetPr>
  <dimension ref="A1:CF280"/>
  <sheetViews>
    <sheetView zoomScaleNormal="100" workbookViewId="0">
      <selection activeCell="D4" sqref="D4"/>
    </sheetView>
  </sheetViews>
  <sheetFormatPr defaultColWidth="11.42578125" defaultRowHeight="15" x14ac:dyDescent="0.25"/>
  <cols>
    <col min="1" max="3" width="11.42578125" style="36"/>
    <col min="4" max="4" width="17.28515625" style="36" customWidth="1"/>
    <col min="5" max="7" width="11.42578125" style="36"/>
    <col min="8" max="8" width="10.5703125" style="36" customWidth="1"/>
    <col min="9" max="9" width="16.140625" style="36" customWidth="1"/>
    <col min="10" max="84" width="11.42578125" style="36"/>
    <col min="85" max="16384" width="11.42578125" style="43"/>
  </cols>
  <sheetData>
    <row r="1" spans="1:84" s="17" customFormat="1" ht="17.25" x14ac:dyDescent="0.3">
      <c r="A1" s="17" t="s">
        <v>157</v>
      </c>
      <c r="R1" s="51"/>
      <c r="S1" s="51"/>
      <c r="T1" s="51"/>
      <c r="U1" s="52"/>
      <c r="V1" s="53"/>
      <c r="W1" s="53"/>
      <c r="X1" s="53"/>
      <c r="Z1" s="54"/>
      <c r="AA1" s="55"/>
      <c r="AB1" s="51"/>
      <c r="AC1" s="51"/>
      <c r="AD1" s="53"/>
      <c r="AE1" s="53"/>
      <c r="AF1" s="55"/>
      <c r="AG1" s="55"/>
      <c r="AH1" s="53"/>
      <c r="AI1" s="53"/>
    </row>
    <row r="2" spans="1:84" s="6" customFormat="1" ht="15.75" x14ac:dyDescent="0.25">
      <c r="A2" s="6" t="s">
        <v>165</v>
      </c>
      <c r="M2" s="26"/>
      <c r="R2" s="26"/>
      <c r="S2" s="26"/>
      <c r="T2" s="26"/>
      <c r="U2" s="14"/>
      <c r="V2" s="7"/>
      <c r="W2" s="7"/>
      <c r="X2" s="7"/>
      <c r="Z2" s="31"/>
      <c r="AA2" s="8"/>
      <c r="AB2" s="26"/>
      <c r="AC2" s="26"/>
      <c r="AD2" s="7"/>
      <c r="AE2" s="7"/>
      <c r="AF2" s="8"/>
      <c r="AG2" s="8"/>
      <c r="AH2" s="7"/>
      <c r="AI2" s="7"/>
    </row>
    <row r="3" spans="1:84" s="6" customFormat="1" ht="15.75" x14ac:dyDescent="0.25">
      <c r="M3" s="26"/>
      <c r="R3" s="26"/>
      <c r="S3" s="26"/>
      <c r="T3" s="26"/>
      <c r="V3" s="7"/>
      <c r="W3" s="7"/>
      <c r="X3" s="7"/>
      <c r="Z3" s="31"/>
      <c r="AA3" s="8"/>
      <c r="AB3" s="26"/>
      <c r="AC3" s="26"/>
      <c r="AD3" s="7"/>
      <c r="AE3" s="7"/>
      <c r="AF3" s="8"/>
      <c r="AG3" s="8"/>
      <c r="AH3" s="7"/>
      <c r="AI3" s="7"/>
    </row>
    <row r="4" spans="1:84" ht="21" customHeight="1" x14ac:dyDescent="0.25">
      <c r="B4" s="291" t="s">
        <v>258</v>
      </c>
      <c r="C4" s="292"/>
      <c r="D4" s="91">
        <f t="array" ref="D4">IF(ISBLANK(grupo),SQRT(MMULT(MMULT(vet_exposicoes,matriz_fatores),TRANSPOSE(vet_exposicoes))),"")</f>
        <v>0</v>
      </c>
      <c r="F4" s="300" t="s">
        <v>173</v>
      </c>
      <c r="G4" s="301"/>
      <c r="H4" s="301"/>
      <c r="I4" s="302"/>
    </row>
    <row r="5" spans="1:84" ht="21" customHeight="1" x14ac:dyDescent="0.25">
      <c r="F5" s="293" t="s">
        <v>172</v>
      </c>
      <c r="G5" s="294"/>
      <c r="H5" s="295"/>
      <c r="I5" s="83"/>
      <c r="L5" s="43"/>
      <c r="M5" s="43"/>
      <c r="N5" s="43"/>
      <c r="O5" s="43"/>
    </row>
    <row r="6" spans="1:84" ht="21" customHeight="1" x14ac:dyDescent="0.25">
      <c r="A6" s="43"/>
      <c r="B6" s="291" t="s">
        <v>259</v>
      </c>
      <c r="C6" s="292"/>
      <c r="D6" s="91">
        <f>SUM(Excedentes!$K:$K)</f>
        <v>0</v>
      </c>
      <c r="F6" s="296" t="s">
        <v>260</v>
      </c>
      <c r="G6" s="297"/>
      <c r="H6" s="297"/>
      <c r="I6" s="90" t="str">
        <f t="array" ref="I6">IF(AND(NOT(ISBLANK(grupo)),NOT(ISERROR(VLOOKUP(grupo,codgrupo_excedentes,1,0)))),SQRT(MMULT(MMULT(vet_exposicoes,matriz_fatores),TRANSPOSE(vet_exposicoes))),"")</f>
        <v/>
      </c>
      <c r="L6" s="43"/>
      <c r="M6" s="43"/>
      <c r="N6" s="43"/>
      <c r="O6" s="43"/>
    </row>
    <row r="7" spans="1:84" ht="21" customHeight="1" x14ac:dyDescent="0.25">
      <c r="B7" s="43"/>
      <c r="C7" s="43"/>
      <c r="D7" s="43"/>
      <c r="F7" s="298" t="s">
        <v>261</v>
      </c>
      <c r="G7" s="299"/>
      <c r="H7" s="299"/>
      <c r="I7" s="90" t="str">
        <f>IF(AND(NOT(ISBLANK(grupo)),NOT(ISERROR(VLOOKUP(grupo,codgrupo_excedentes,1,0)))),H7-MIN(H7*VLOOKUP(grupo,excedentes,4,0)/100,(VLOOKUP(grupo,excedentes,2,0)+
(SUMIF(Ativos!$U:$U,grupo,Ativos!$W:$W)-VLOOKUP(grupo,excedentes,3,0))*(1-VLOOKUP(grupo,excedentes,5,0)/100/2))),"")</f>
        <v/>
      </c>
      <c r="L7" s="43"/>
      <c r="M7" s="43"/>
      <c r="N7" s="43"/>
      <c r="O7" s="43"/>
    </row>
    <row r="8" spans="1:84" x14ac:dyDescent="0.25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</row>
    <row r="9" spans="1:84" ht="24" customHeight="1" x14ac:dyDescent="0.25">
      <c r="A9" s="72" t="s">
        <v>118</v>
      </c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CF9" s="43"/>
    </row>
    <row r="10" spans="1:84" s="62" customFormat="1" ht="17.25" customHeight="1" x14ac:dyDescent="0.25">
      <c r="A10" s="287" t="s">
        <v>76</v>
      </c>
      <c r="B10" s="288"/>
      <c r="C10" s="288"/>
      <c r="D10" s="288"/>
      <c r="E10" s="288"/>
      <c r="F10" s="288"/>
      <c r="G10" s="288"/>
      <c r="H10" s="288"/>
      <c r="I10" s="288"/>
      <c r="J10" s="288"/>
      <c r="K10" s="288"/>
      <c r="L10" s="288"/>
      <c r="M10" s="288" t="s">
        <v>115</v>
      </c>
      <c r="N10" s="288"/>
      <c r="O10" s="288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288"/>
      <c r="AB10" s="288"/>
      <c r="AC10" s="288"/>
      <c r="AD10" s="288"/>
      <c r="AE10" s="288" t="s">
        <v>116</v>
      </c>
      <c r="AF10" s="288"/>
      <c r="AG10" s="288"/>
      <c r="AH10" s="288"/>
      <c r="AI10" s="288"/>
      <c r="AJ10" s="288"/>
      <c r="AK10" s="288"/>
      <c r="AL10" s="288"/>
      <c r="AM10" s="288"/>
      <c r="AN10" s="288"/>
      <c r="AO10" s="288"/>
      <c r="AP10" s="288"/>
      <c r="AQ10" s="288"/>
      <c r="AR10" s="288"/>
      <c r="AS10" s="288"/>
      <c r="AT10" s="288"/>
      <c r="AU10" s="288"/>
      <c r="AV10" s="288"/>
      <c r="AW10" s="288" t="s">
        <v>78</v>
      </c>
      <c r="AX10" s="288"/>
      <c r="AY10" s="288"/>
      <c r="AZ10" s="288"/>
      <c r="BA10" s="288"/>
      <c r="BB10" s="288"/>
      <c r="BC10" s="288"/>
      <c r="BD10" s="288"/>
      <c r="BE10" s="288"/>
      <c r="BF10" s="288"/>
      <c r="BG10" s="288"/>
      <c r="BH10" s="288"/>
      <c r="BI10" s="288"/>
      <c r="BJ10" s="288"/>
      <c r="BK10" s="288"/>
      <c r="BL10" s="288"/>
      <c r="BM10" s="288"/>
      <c r="BN10" s="288"/>
      <c r="BO10" s="288" t="s">
        <v>77</v>
      </c>
      <c r="BP10" s="288"/>
      <c r="BQ10" s="288"/>
      <c r="BR10" s="288"/>
      <c r="BS10" s="288"/>
      <c r="BT10" s="288"/>
      <c r="BU10" s="288"/>
      <c r="BV10" s="288"/>
      <c r="BW10" s="288"/>
      <c r="BX10" s="288"/>
      <c r="BY10" s="288"/>
      <c r="BZ10" s="285" t="s">
        <v>31</v>
      </c>
      <c r="CA10" s="285" t="s">
        <v>34</v>
      </c>
      <c r="CB10" s="285" t="s">
        <v>73</v>
      </c>
      <c r="CC10" s="285" t="s">
        <v>119</v>
      </c>
      <c r="CD10" s="285" t="s">
        <v>114</v>
      </c>
      <c r="CE10" s="289" t="s">
        <v>120</v>
      </c>
    </row>
    <row r="11" spans="1:84" s="63" customFormat="1" ht="17.25" customHeight="1" x14ac:dyDescent="0.25">
      <c r="A11" s="69">
        <f>1/12</f>
        <v>8.3333333333333329E-2</v>
      </c>
      <c r="B11" s="70">
        <v>0.25</v>
      </c>
      <c r="C11" s="70">
        <v>0.5</v>
      </c>
      <c r="D11" s="70">
        <v>1</v>
      </c>
      <c r="E11" s="70">
        <v>1.5</v>
      </c>
      <c r="F11" s="70">
        <v>2</v>
      </c>
      <c r="G11" s="70">
        <v>2.5</v>
      </c>
      <c r="H11" s="70">
        <v>3</v>
      </c>
      <c r="I11" s="70">
        <v>4</v>
      </c>
      <c r="J11" s="70">
        <v>5</v>
      </c>
      <c r="K11" s="70">
        <v>10</v>
      </c>
      <c r="L11" s="70">
        <v>15</v>
      </c>
      <c r="M11" s="70">
        <v>0.25</v>
      </c>
      <c r="N11" s="70">
        <v>0.5</v>
      </c>
      <c r="O11" s="70">
        <v>1</v>
      </c>
      <c r="P11" s="70">
        <v>1.5</v>
      </c>
      <c r="Q11" s="70">
        <v>2</v>
      </c>
      <c r="R11" s="70">
        <v>2.5</v>
      </c>
      <c r="S11" s="70">
        <v>3</v>
      </c>
      <c r="T11" s="70">
        <v>4</v>
      </c>
      <c r="U11" s="70">
        <v>5</v>
      </c>
      <c r="V11" s="70">
        <v>10</v>
      </c>
      <c r="W11" s="70">
        <v>15</v>
      </c>
      <c r="X11" s="70">
        <v>20</v>
      </c>
      <c r="Y11" s="70">
        <v>25</v>
      </c>
      <c r="Z11" s="70">
        <v>30</v>
      </c>
      <c r="AA11" s="70">
        <v>35</v>
      </c>
      <c r="AB11" s="70">
        <v>40</v>
      </c>
      <c r="AC11" s="70">
        <v>45</v>
      </c>
      <c r="AD11" s="70">
        <v>50</v>
      </c>
      <c r="AE11" s="70">
        <v>0.25</v>
      </c>
      <c r="AF11" s="70">
        <v>0.5</v>
      </c>
      <c r="AG11" s="70">
        <v>1</v>
      </c>
      <c r="AH11" s="70">
        <v>1.5</v>
      </c>
      <c r="AI11" s="70">
        <v>2</v>
      </c>
      <c r="AJ11" s="70">
        <v>2.5</v>
      </c>
      <c r="AK11" s="70">
        <v>3</v>
      </c>
      <c r="AL11" s="70">
        <v>4</v>
      </c>
      <c r="AM11" s="70">
        <v>5</v>
      </c>
      <c r="AN11" s="70">
        <v>10</v>
      </c>
      <c r="AO11" s="70">
        <v>15</v>
      </c>
      <c r="AP11" s="70">
        <v>20</v>
      </c>
      <c r="AQ11" s="70">
        <v>25</v>
      </c>
      <c r="AR11" s="70">
        <v>30</v>
      </c>
      <c r="AS11" s="70">
        <v>35</v>
      </c>
      <c r="AT11" s="70">
        <v>40</v>
      </c>
      <c r="AU11" s="70">
        <v>45</v>
      </c>
      <c r="AV11" s="70">
        <v>50</v>
      </c>
      <c r="AW11" s="70">
        <v>0.25</v>
      </c>
      <c r="AX11" s="70">
        <v>0.5</v>
      </c>
      <c r="AY11" s="70">
        <v>1</v>
      </c>
      <c r="AZ11" s="70">
        <v>1.5</v>
      </c>
      <c r="BA11" s="70">
        <v>2</v>
      </c>
      <c r="BB11" s="70">
        <v>2.5</v>
      </c>
      <c r="BC11" s="70">
        <v>3</v>
      </c>
      <c r="BD11" s="70">
        <v>4</v>
      </c>
      <c r="BE11" s="70">
        <v>5</v>
      </c>
      <c r="BF11" s="70">
        <v>10</v>
      </c>
      <c r="BG11" s="70">
        <v>15</v>
      </c>
      <c r="BH11" s="70">
        <v>20</v>
      </c>
      <c r="BI11" s="70">
        <v>25</v>
      </c>
      <c r="BJ11" s="70">
        <v>30</v>
      </c>
      <c r="BK11" s="70">
        <v>35</v>
      </c>
      <c r="BL11" s="70">
        <v>40</v>
      </c>
      <c r="BM11" s="70">
        <v>45</v>
      </c>
      <c r="BN11" s="70">
        <v>50</v>
      </c>
      <c r="BO11" s="71">
        <f>1/12</f>
        <v>8.3333333333333329E-2</v>
      </c>
      <c r="BP11" s="70">
        <v>0.25</v>
      </c>
      <c r="BQ11" s="70">
        <v>0.5</v>
      </c>
      <c r="BR11" s="70">
        <v>1</v>
      </c>
      <c r="BS11" s="70">
        <v>1.5</v>
      </c>
      <c r="BT11" s="70">
        <v>2</v>
      </c>
      <c r="BU11" s="70">
        <v>2.5</v>
      </c>
      <c r="BV11" s="70">
        <v>3</v>
      </c>
      <c r="BW11" s="70">
        <v>4</v>
      </c>
      <c r="BX11" s="70">
        <v>5</v>
      </c>
      <c r="BY11" s="70">
        <v>10</v>
      </c>
      <c r="BZ11" s="286"/>
      <c r="CA11" s="286"/>
      <c r="CB11" s="286"/>
      <c r="CC11" s="286"/>
      <c r="CD11" s="286"/>
      <c r="CE11" s="290"/>
    </row>
    <row r="12" spans="1:84" s="56" customFormat="1" x14ac:dyDescent="0.25">
      <c r="A12" s="66">
        <f>'Calculo CRmerc'!$I$32</f>
        <v>0</v>
      </c>
      <c r="B12" s="67">
        <f>'Calculo CRmerc'!$I$33</f>
        <v>0</v>
      </c>
      <c r="C12" s="67">
        <f>'Calculo CRmerc'!$I$34</f>
        <v>0</v>
      </c>
      <c r="D12" s="67">
        <f>'Calculo CRmerc'!$I$35</f>
        <v>0</v>
      </c>
      <c r="E12" s="67">
        <f>'Calculo CRmerc'!$I$36</f>
        <v>0</v>
      </c>
      <c r="F12" s="67">
        <f>'Calculo CRmerc'!$I$37</f>
        <v>0</v>
      </c>
      <c r="G12" s="67">
        <f>'Calculo CRmerc'!$I$38</f>
        <v>0</v>
      </c>
      <c r="H12" s="67">
        <f>'Calculo CRmerc'!$I$39</f>
        <v>0</v>
      </c>
      <c r="I12" s="67">
        <f>'Calculo CRmerc'!$I$40</f>
        <v>0</v>
      </c>
      <c r="J12" s="67">
        <f>'Calculo CRmerc'!$I$41</f>
        <v>0</v>
      </c>
      <c r="K12" s="67">
        <f>'Calculo CRmerc'!$I$42</f>
        <v>0</v>
      </c>
      <c r="L12" s="67">
        <f>'Calculo CRmerc'!$I$43</f>
        <v>0</v>
      </c>
      <c r="M12" s="67">
        <f>'Calculo CRmerc'!$I$9</f>
        <v>0</v>
      </c>
      <c r="N12" s="67">
        <f>'Calculo CRmerc'!$I$10</f>
        <v>0</v>
      </c>
      <c r="O12" s="67">
        <f>'Calculo CRmerc'!$I$11</f>
        <v>0</v>
      </c>
      <c r="P12" s="67">
        <f>'Calculo CRmerc'!$I$12</f>
        <v>0</v>
      </c>
      <c r="Q12" s="67">
        <f>'Calculo CRmerc'!$I$13</f>
        <v>0</v>
      </c>
      <c r="R12" s="67">
        <f>'Calculo CRmerc'!$I$14</f>
        <v>0</v>
      </c>
      <c r="S12" s="67">
        <f>'Calculo CRmerc'!$I$15</f>
        <v>0</v>
      </c>
      <c r="T12" s="67">
        <f>'Calculo CRmerc'!$I$16</f>
        <v>0</v>
      </c>
      <c r="U12" s="67">
        <f>'Calculo CRmerc'!$I$17</f>
        <v>0</v>
      </c>
      <c r="V12" s="67">
        <f>'Calculo CRmerc'!$I$18</f>
        <v>0</v>
      </c>
      <c r="W12" s="67">
        <f>'Calculo CRmerc'!$I$19</f>
        <v>0</v>
      </c>
      <c r="X12" s="67">
        <f>'Calculo CRmerc'!$I$20</f>
        <v>0</v>
      </c>
      <c r="Y12" s="67">
        <f>'Calculo CRmerc'!$I$21</f>
        <v>0</v>
      </c>
      <c r="Z12" s="67">
        <f>'Calculo CRmerc'!$I$22</f>
        <v>0</v>
      </c>
      <c r="AA12" s="67">
        <f>'Calculo CRmerc'!$I$23</f>
        <v>0</v>
      </c>
      <c r="AB12" s="67">
        <f>'Calculo CRmerc'!$I$24</f>
        <v>0</v>
      </c>
      <c r="AC12" s="67">
        <f>'Calculo CRmerc'!$I$25</f>
        <v>0</v>
      </c>
      <c r="AD12" s="67">
        <f>'Calculo CRmerc'!$I$26</f>
        <v>0</v>
      </c>
      <c r="AE12" s="67">
        <f>'Calculo CRmerc'!$M$9</f>
        <v>0</v>
      </c>
      <c r="AF12" s="67">
        <f>'Calculo CRmerc'!$M$10</f>
        <v>0</v>
      </c>
      <c r="AG12" s="67">
        <f>'Calculo CRmerc'!$M$11</f>
        <v>0</v>
      </c>
      <c r="AH12" s="67">
        <f>'Calculo CRmerc'!$M$12</f>
        <v>0</v>
      </c>
      <c r="AI12" s="67">
        <f>'Calculo CRmerc'!$M$13</f>
        <v>0</v>
      </c>
      <c r="AJ12" s="67">
        <f>'Calculo CRmerc'!$M$14</f>
        <v>0</v>
      </c>
      <c r="AK12" s="67">
        <f>'Calculo CRmerc'!$M$15</f>
        <v>0</v>
      </c>
      <c r="AL12" s="67">
        <f>'Calculo CRmerc'!$M$16</f>
        <v>0</v>
      </c>
      <c r="AM12" s="67">
        <f>'Calculo CRmerc'!$M$17</f>
        <v>0</v>
      </c>
      <c r="AN12" s="67">
        <f>'Calculo CRmerc'!$M$18</f>
        <v>0</v>
      </c>
      <c r="AO12" s="67">
        <f>'Calculo CRmerc'!$M$19</f>
        <v>0</v>
      </c>
      <c r="AP12" s="67">
        <f>'Calculo CRmerc'!$M$20</f>
        <v>0</v>
      </c>
      <c r="AQ12" s="67">
        <f>'Calculo CRmerc'!$M$21</f>
        <v>0</v>
      </c>
      <c r="AR12" s="67">
        <f>'Calculo CRmerc'!$M$22</f>
        <v>0</v>
      </c>
      <c r="AS12" s="67">
        <f>'Calculo CRmerc'!$M$23</f>
        <v>0</v>
      </c>
      <c r="AT12" s="67">
        <f>'Calculo CRmerc'!$M$24</f>
        <v>0</v>
      </c>
      <c r="AU12" s="67">
        <f>'Calculo CRmerc'!$M$25</f>
        <v>0</v>
      </c>
      <c r="AV12" s="67">
        <f>'Calculo CRmerc'!$M$26</f>
        <v>0</v>
      </c>
      <c r="AW12" s="67">
        <f>'Calculo CRmerc'!$E$9</f>
        <v>0</v>
      </c>
      <c r="AX12" s="67">
        <f>'Calculo CRmerc'!$E$10</f>
        <v>0</v>
      </c>
      <c r="AY12" s="67">
        <f>'Calculo CRmerc'!$E$11</f>
        <v>0</v>
      </c>
      <c r="AZ12" s="67">
        <f>'Calculo CRmerc'!$E$12</f>
        <v>0</v>
      </c>
      <c r="BA12" s="67">
        <f>'Calculo CRmerc'!$E$13</f>
        <v>0</v>
      </c>
      <c r="BB12" s="67">
        <f>'Calculo CRmerc'!$E$14</f>
        <v>0</v>
      </c>
      <c r="BC12" s="67">
        <f>'Calculo CRmerc'!$E$15</f>
        <v>0</v>
      </c>
      <c r="BD12" s="67">
        <f>'Calculo CRmerc'!$E$16</f>
        <v>0</v>
      </c>
      <c r="BE12" s="67">
        <f>'Calculo CRmerc'!$E$17</f>
        <v>0</v>
      </c>
      <c r="BF12" s="67">
        <f>'Calculo CRmerc'!$E$18</f>
        <v>0</v>
      </c>
      <c r="BG12" s="67">
        <f>'Calculo CRmerc'!$E$19</f>
        <v>0</v>
      </c>
      <c r="BH12" s="67">
        <f>'Calculo CRmerc'!$E$20</f>
        <v>0</v>
      </c>
      <c r="BI12" s="67">
        <f>'Calculo CRmerc'!$E$21</f>
        <v>0</v>
      </c>
      <c r="BJ12" s="67">
        <f>'Calculo CRmerc'!$E$22</f>
        <v>0</v>
      </c>
      <c r="BK12" s="67">
        <f>'Calculo CRmerc'!$E$23</f>
        <v>0</v>
      </c>
      <c r="BL12" s="67">
        <f>'Calculo CRmerc'!$E$24</f>
        <v>0</v>
      </c>
      <c r="BM12" s="67">
        <f>'Calculo CRmerc'!$E$25</f>
        <v>0</v>
      </c>
      <c r="BN12" s="67">
        <f>'Calculo CRmerc'!$E$26</f>
        <v>0</v>
      </c>
      <c r="BO12" s="67">
        <f>'Calculo CRmerc'!$E$32</f>
        <v>0</v>
      </c>
      <c r="BP12" s="67">
        <f>'Calculo CRmerc'!$E$33</f>
        <v>0</v>
      </c>
      <c r="BQ12" s="67">
        <f>'Calculo CRmerc'!$E$34</f>
        <v>0</v>
      </c>
      <c r="BR12" s="67">
        <f>'Calculo CRmerc'!$E$35</f>
        <v>0</v>
      </c>
      <c r="BS12" s="67">
        <f>'Calculo CRmerc'!$E$36</f>
        <v>0</v>
      </c>
      <c r="BT12" s="67">
        <f>'Calculo CRmerc'!$E$37</f>
        <v>0</v>
      </c>
      <c r="BU12" s="67">
        <f>'Calculo CRmerc'!$E$38</f>
        <v>0</v>
      </c>
      <c r="BV12" s="67">
        <f>'Calculo CRmerc'!$E$39</f>
        <v>0</v>
      </c>
      <c r="BW12" s="67">
        <f>'Calculo CRmerc'!$E$40</f>
        <v>0</v>
      </c>
      <c r="BX12" s="67">
        <f>'Calculo CRmerc'!$E$41</f>
        <v>0</v>
      </c>
      <c r="BY12" s="67">
        <f>'Calculo CRmerc'!$E$42</f>
        <v>0</v>
      </c>
      <c r="BZ12" s="67">
        <f>'Calculo CRmerc'!$I$8</f>
        <v>0</v>
      </c>
      <c r="CA12" s="67">
        <f>'Calculo CRmerc'!$M$8</f>
        <v>0</v>
      </c>
      <c r="CB12" s="67">
        <f>'Calculo CRmerc'!$E$8</f>
        <v>0</v>
      </c>
      <c r="CC12" s="67">
        <f>'Calculo CRmerc'!$N$31</f>
        <v>0</v>
      </c>
      <c r="CD12" s="67">
        <f>'Calculo CRmerc'!$N$35+'Calculo CRmerc'!$E$31</f>
        <v>0</v>
      </c>
      <c r="CE12" s="68">
        <f>'Calculo CRmerc'!$N$39</f>
        <v>0</v>
      </c>
    </row>
    <row r="13" spans="1:84" s="56" customFormat="1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</row>
    <row r="14" spans="1:84" ht="24" customHeight="1" thickBot="1" x14ac:dyDescent="0.3">
      <c r="A14" s="72" t="s">
        <v>121</v>
      </c>
      <c r="CF14" s="43"/>
    </row>
    <row r="15" spans="1:84" s="64" customFormat="1" ht="14.25" customHeight="1" x14ac:dyDescent="0.25">
      <c r="A15" s="58"/>
      <c r="B15" s="57" t="s">
        <v>84</v>
      </c>
      <c r="C15" s="57" t="s">
        <v>85</v>
      </c>
      <c r="D15" s="57" t="s">
        <v>86</v>
      </c>
      <c r="E15" s="57" t="s">
        <v>87</v>
      </c>
      <c r="F15" s="57" t="s">
        <v>88</v>
      </c>
      <c r="G15" s="57" t="s">
        <v>89</v>
      </c>
      <c r="H15" s="57" t="s">
        <v>90</v>
      </c>
      <c r="I15" s="57" t="s">
        <v>91</v>
      </c>
      <c r="J15" s="57" t="s">
        <v>92</v>
      </c>
      <c r="K15" s="57" t="s">
        <v>93</v>
      </c>
      <c r="L15" s="57" t="s">
        <v>94</v>
      </c>
      <c r="M15" s="57" t="s">
        <v>95</v>
      </c>
      <c r="N15" s="57" t="s">
        <v>37</v>
      </c>
      <c r="O15" s="57" t="s">
        <v>38</v>
      </c>
      <c r="P15" s="57" t="s">
        <v>39</v>
      </c>
      <c r="Q15" s="57" t="s">
        <v>40</v>
      </c>
      <c r="R15" s="57" t="s">
        <v>41</v>
      </c>
      <c r="S15" s="57" t="s">
        <v>42</v>
      </c>
      <c r="T15" s="57" t="s">
        <v>43</v>
      </c>
      <c r="U15" s="57" t="s">
        <v>44</v>
      </c>
      <c r="V15" s="57" t="s">
        <v>45</v>
      </c>
      <c r="W15" s="57" t="s">
        <v>46</v>
      </c>
      <c r="X15" s="57" t="s">
        <v>47</v>
      </c>
      <c r="Y15" s="57" t="s">
        <v>48</v>
      </c>
      <c r="Z15" s="57" t="s">
        <v>49</v>
      </c>
      <c r="AA15" s="57" t="s">
        <v>50</v>
      </c>
      <c r="AB15" s="57" t="s">
        <v>51</v>
      </c>
      <c r="AC15" s="57" t="s">
        <v>52</v>
      </c>
      <c r="AD15" s="57" t="s">
        <v>53</v>
      </c>
      <c r="AE15" s="57" t="s">
        <v>54</v>
      </c>
      <c r="AF15" s="57" t="s">
        <v>55</v>
      </c>
      <c r="AG15" s="57" t="s">
        <v>56</v>
      </c>
      <c r="AH15" s="57" t="s">
        <v>57</v>
      </c>
      <c r="AI15" s="57" t="s">
        <v>58</v>
      </c>
      <c r="AJ15" s="57" t="s">
        <v>59</v>
      </c>
      <c r="AK15" s="57" t="s">
        <v>60</v>
      </c>
      <c r="AL15" s="57" t="s">
        <v>61</v>
      </c>
      <c r="AM15" s="57" t="s">
        <v>62</v>
      </c>
      <c r="AN15" s="57" t="s">
        <v>63</v>
      </c>
      <c r="AO15" s="57" t="s">
        <v>64</v>
      </c>
      <c r="AP15" s="57" t="s">
        <v>65</v>
      </c>
      <c r="AQ15" s="57" t="s">
        <v>66</v>
      </c>
      <c r="AR15" s="57" t="s">
        <v>67</v>
      </c>
      <c r="AS15" s="57" t="s">
        <v>68</v>
      </c>
      <c r="AT15" s="57" t="s">
        <v>69</v>
      </c>
      <c r="AU15" s="57" t="s">
        <v>70</v>
      </c>
      <c r="AV15" s="57" t="s">
        <v>71</v>
      </c>
      <c r="AW15" s="57" t="s">
        <v>72</v>
      </c>
      <c r="AX15" s="57" t="s">
        <v>96</v>
      </c>
      <c r="AY15" s="57" t="s">
        <v>97</v>
      </c>
      <c r="AZ15" s="57" t="s">
        <v>98</v>
      </c>
      <c r="BA15" s="57" t="s">
        <v>99</v>
      </c>
      <c r="BB15" s="57" t="s">
        <v>100</v>
      </c>
      <c r="BC15" s="57" t="s">
        <v>101</v>
      </c>
      <c r="BD15" s="57" t="s">
        <v>102</v>
      </c>
      <c r="BE15" s="57" t="s">
        <v>103</v>
      </c>
      <c r="BF15" s="57" t="s">
        <v>104</v>
      </c>
      <c r="BG15" s="57" t="s">
        <v>105</v>
      </c>
      <c r="BH15" s="57" t="s">
        <v>106</v>
      </c>
      <c r="BI15" s="57" t="s">
        <v>107</v>
      </c>
      <c r="BJ15" s="57" t="s">
        <v>108</v>
      </c>
      <c r="BK15" s="57" t="s">
        <v>109</v>
      </c>
      <c r="BL15" s="57" t="s">
        <v>110</v>
      </c>
      <c r="BM15" s="57" t="s">
        <v>111</v>
      </c>
      <c r="BN15" s="57" t="s">
        <v>112</v>
      </c>
      <c r="BO15" s="57" t="s">
        <v>113</v>
      </c>
      <c r="BP15" s="57" t="s">
        <v>122</v>
      </c>
      <c r="BQ15" s="57" t="s">
        <v>123</v>
      </c>
      <c r="BR15" s="57" t="s">
        <v>124</v>
      </c>
      <c r="BS15" s="57" t="s">
        <v>125</v>
      </c>
      <c r="BT15" s="57" t="s">
        <v>126</v>
      </c>
      <c r="BU15" s="57" t="s">
        <v>127</v>
      </c>
      <c r="BV15" s="57" t="s">
        <v>128</v>
      </c>
      <c r="BW15" s="57" t="s">
        <v>129</v>
      </c>
      <c r="BX15" s="57" t="s">
        <v>130</v>
      </c>
      <c r="BY15" s="57" t="s">
        <v>131</v>
      </c>
      <c r="BZ15" s="57" t="s">
        <v>132</v>
      </c>
      <c r="CA15" s="57" t="s">
        <v>35</v>
      </c>
      <c r="CB15" s="57" t="s">
        <v>36</v>
      </c>
      <c r="CC15" s="57" t="s">
        <v>83</v>
      </c>
      <c r="CD15" s="57" t="s">
        <v>133</v>
      </c>
      <c r="CE15" s="57" t="s">
        <v>134</v>
      </c>
      <c r="CF15" s="57" t="s">
        <v>135</v>
      </c>
    </row>
    <row r="16" spans="1:84" s="65" customFormat="1" ht="12" x14ac:dyDescent="0.2">
      <c r="A16" s="59" t="s">
        <v>84</v>
      </c>
      <c r="B16" s="252">
        <v>5.9999999999999997E-7</v>
      </c>
      <c r="C16" s="252">
        <v>1.9E-6</v>
      </c>
      <c r="D16" s="252">
        <v>3.8E-6</v>
      </c>
      <c r="E16" s="252">
        <v>6.4999999999999996E-6</v>
      </c>
      <c r="F16" s="252">
        <v>8.1999999999999994E-6</v>
      </c>
      <c r="G16" s="252">
        <v>9.3000000000000007E-6</v>
      </c>
      <c r="H16" s="252">
        <v>1.0200000000000001E-5</v>
      </c>
      <c r="I16" s="252">
        <v>1.1E-5</v>
      </c>
      <c r="J16" s="252">
        <v>1.2300000000000001E-5</v>
      </c>
      <c r="K16" s="252">
        <v>1.3499999999999999E-5</v>
      </c>
      <c r="L16" s="252">
        <v>2.26E-5</v>
      </c>
      <c r="M16" s="252">
        <v>3.4E-5</v>
      </c>
      <c r="N16" s="252">
        <v>3.9999999999999998E-6</v>
      </c>
      <c r="O16" s="252">
        <v>7.0999999999999998E-6</v>
      </c>
      <c r="P16" s="252">
        <v>1.0900000000000001E-5</v>
      </c>
      <c r="Q16" s="252">
        <v>1.2799999999999999E-5</v>
      </c>
      <c r="R16" s="252">
        <v>1.3699999999999999E-5</v>
      </c>
      <c r="S16" s="252">
        <v>1.43E-5</v>
      </c>
      <c r="T16" s="252">
        <v>1.52E-5</v>
      </c>
      <c r="U16" s="252">
        <v>1.6900000000000001E-5</v>
      </c>
      <c r="V16" s="252">
        <v>1.9599999999999999E-5</v>
      </c>
      <c r="W16" s="252">
        <v>4.0099999999999999E-5</v>
      </c>
      <c r="X16" s="252">
        <v>5.91E-5</v>
      </c>
      <c r="Y16" s="252">
        <v>7.4900000000000005E-5</v>
      </c>
      <c r="Z16" s="252">
        <v>8.8900000000000006E-5</v>
      </c>
      <c r="AA16" s="252">
        <v>1.0179999999999999E-4</v>
      </c>
      <c r="AB16" s="252">
        <v>1.143E-4</v>
      </c>
      <c r="AC16" s="252">
        <v>1.2650000000000001E-4</v>
      </c>
      <c r="AD16" s="252">
        <v>1.3860000000000001E-4</v>
      </c>
      <c r="AE16" s="252">
        <v>1.507E-4</v>
      </c>
      <c r="AF16" s="252">
        <v>3.4999999999999999E-6</v>
      </c>
      <c r="AG16" s="252">
        <v>4.3000000000000003E-6</v>
      </c>
      <c r="AH16" s="252">
        <v>7.3000000000000004E-6</v>
      </c>
      <c r="AI16" s="252">
        <v>9.9000000000000001E-6</v>
      </c>
      <c r="AJ16" s="252">
        <v>1.19E-5</v>
      </c>
      <c r="AK16" s="252">
        <v>1.33E-5</v>
      </c>
      <c r="AL16" s="252">
        <v>1.5099999999999999E-5</v>
      </c>
      <c r="AM16" s="252">
        <v>1.7799999999999999E-5</v>
      </c>
      <c r="AN16" s="252">
        <v>1.9899999999999999E-5</v>
      </c>
      <c r="AO16" s="252">
        <v>2.8900000000000001E-5</v>
      </c>
      <c r="AP16" s="252">
        <v>3.5899999999999998E-5</v>
      </c>
      <c r="AQ16" s="252">
        <v>4.5099999999999998E-5</v>
      </c>
      <c r="AR16" s="252">
        <v>5.7099999999999999E-5</v>
      </c>
      <c r="AS16" s="252">
        <v>7.6799999999999997E-5</v>
      </c>
      <c r="AT16" s="252">
        <v>9.6399999999999999E-5</v>
      </c>
      <c r="AU16" s="252">
        <v>1.125E-4</v>
      </c>
      <c r="AV16" s="252">
        <v>1.2640000000000001E-4</v>
      </c>
      <c r="AW16" s="252">
        <v>1.381E-4</v>
      </c>
      <c r="AX16" s="252">
        <v>1.5E-6</v>
      </c>
      <c r="AY16" s="252">
        <v>2.7999999999999999E-6</v>
      </c>
      <c r="AZ16" s="252">
        <v>4.7999999999999998E-6</v>
      </c>
      <c r="BA16" s="252">
        <v>6.1999999999999999E-6</v>
      </c>
      <c r="BB16" s="252">
        <v>7.1999999999999997E-6</v>
      </c>
      <c r="BC16" s="252">
        <v>8.3000000000000002E-6</v>
      </c>
      <c r="BD16" s="252">
        <v>9.3999999999999998E-6</v>
      </c>
      <c r="BE16" s="252">
        <v>1.13E-5</v>
      </c>
      <c r="BF16" s="252">
        <v>1.26E-5</v>
      </c>
      <c r="BG16" s="252">
        <v>2.26E-5</v>
      </c>
      <c r="BH16" s="252">
        <v>3.1699999999999998E-5</v>
      </c>
      <c r="BI16" s="252">
        <v>4.0800000000000002E-5</v>
      </c>
      <c r="BJ16" s="252">
        <v>4.9700000000000002E-5</v>
      </c>
      <c r="BK16" s="252">
        <v>5.8600000000000001E-5</v>
      </c>
      <c r="BL16" s="252">
        <v>6.7500000000000001E-5</v>
      </c>
      <c r="BM16" s="252">
        <v>7.64E-5</v>
      </c>
      <c r="BN16" s="252">
        <v>8.53E-5</v>
      </c>
      <c r="BO16" s="252">
        <v>9.4099999999999997E-5</v>
      </c>
      <c r="BP16" s="252">
        <v>9.9999999999999995E-8</v>
      </c>
      <c r="BQ16" s="252">
        <v>1.9999999999999999E-7</v>
      </c>
      <c r="BR16" s="252">
        <v>2.9999999999999999E-7</v>
      </c>
      <c r="BS16" s="252">
        <v>5.9999999999999997E-7</v>
      </c>
      <c r="BT16" s="252">
        <v>8.9999999999999996E-7</v>
      </c>
      <c r="BU16" s="252">
        <v>1.1000000000000001E-6</v>
      </c>
      <c r="BV16" s="252">
        <v>1.3999999999999999E-6</v>
      </c>
      <c r="BW16" s="252">
        <v>1.7999999999999999E-6</v>
      </c>
      <c r="BX16" s="252">
        <v>2.6000000000000001E-6</v>
      </c>
      <c r="BY16" s="252">
        <v>3.4000000000000001E-6</v>
      </c>
      <c r="BZ16" s="252">
        <v>2.9000000000000002E-6</v>
      </c>
      <c r="CA16" s="252">
        <v>-5.6999999999999996E-6</v>
      </c>
      <c r="CB16" s="252">
        <v>-1.5E-6</v>
      </c>
      <c r="CC16" s="252">
        <v>9.9999999999999995E-8</v>
      </c>
      <c r="CD16" s="252">
        <v>4.3699999999999998E-5</v>
      </c>
      <c r="CE16" s="252">
        <v>-1.04E-5</v>
      </c>
      <c r="CF16" s="252">
        <v>-2.8099999999999999E-5</v>
      </c>
    </row>
    <row r="17" spans="1:84" s="65" customFormat="1" ht="12" x14ac:dyDescent="0.2">
      <c r="A17" s="59" t="s">
        <v>85</v>
      </c>
      <c r="B17" s="252">
        <v>1.9E-6</v>
      </c>
      <c r="C17" s="252">
        <v>6.9E-6</v>
      </c>
      <c r="D17" s="252">
        <v>1.5299999999999999E-5</v>
      </c>
      <c r="E17" s="252">
        <v>3.0800000000000003E-5</v>
      </c>
      <c r="F17" s="252">
        <v>4.1900000000000002E-5</v>
      </c>
      <c r="G17" s="252">
        <v>5.02E-5</v>
      </c>
      <c r="H17" s="252">
        <v>5.7099999999999999E-5</v>
      </c>
      <c r="I17" s="252">
        <v>6.3800000000000006E-5</v>
      </c>
      <c r="J17" s="252">
        <v>7.47E-5</v>
      </c>
      <c r="K17" s="252">
        <v>8.3999999999999995E-5</v>
      </c>
      <c r="L17" s="252">
        <v>1.315E-4</v>
      </c>
      <c r="M17" s="252">
        <v>1.797E-4</v>
      </c>
      <c r="N17" s="252">
        <v>1.2799999999999999E-5</v>
      </c>
      <c r="O17" s="252">
        <v>2.3E-5</v>
      </c>
      <c r="P17" s="252">
        <v>3.79E-5</v>
      </c>
      <c r="Q17" s="252">
        <v>4.7899999999999999E-5</v>
      </c>
      <c r="R17" s="252">
        <v>5.5000000000000002E-5</v>
      </c>
      <c r="S17" s="252">
        <v>6.0300000000000002E-5</v>
      </c>
      <c r="T17" s="252">
        <v>6.6500000000000004E-5</v>
      </c>
      <c r="U17" s="252">
        <v>7.6500000000000003E-5</v>
      </c>
      <c r="V17" s="252">
        <v>8.8399999999999994E-5</v>
      </c>
      <c r="W17" s="252">
        <v>1.706E-4</v>
      </c>
      <c r="X17" s="252">
        <v>2.4879999999999998E-4</v>
      </c>
      <c r="Y17" s="252">
        <v>3.1940000000000001E-4</v>
      </c>
      <c r="Z17" s="252">
        <v>3.8519999999999998E-4</v>
      </c>
      <c r="AA17" s="252">
        <v>4.4779999999999999E-4</v>
      </c>
      <c r="AB17" s="252">
        <v>5.0869999999999995E-4</v>
      </c>
      <c r="AC17" s="252">
        <v>5.687E-4</v>
      </c>
      <c r="AD17" s="252">
        <v>6.2830000000000004E-4</v>
      </c>
      <c r="AE17" s="252">
        <v>6.8760000000000002E-4</v>
      </c>
      <c r="AF17" s="252">
        <v>1.2799999999999999E-5</v>
      </c>
      <c r="AG17" s="252">
        <v>1.52E-5</v>
      </c>
      <c r="AH17" s="252">
        <v>3.2499999999999997E-5</v>
      </c>
      <c r="AI17" s="252">
        <v>4.9100000000000001E-5</v>
      </c>
      <c r="AJ17" s="252">
        <v>6.1099999999999994E-5</v>
      </c>
      <c r="AK17" s="252">
        <v>6.86E-5</v>
      </c>
      <c r="AL17" s="252">
        <v>7.75E-5</v>
      </c>
      <c r="AM17" s="252">
        <v>9.0299999999999999E-5</v>
      </c>
      <c r="AN17" s="252">
        <v>9.9300000000000001E-5</v>
      </c>
      <c r="AO17" s="252">
        <v>1.3559999999999999E-4</v>
      </c>
      <c r="AP17" s="252">
        <v>1.6579999999999999E-4</v>
      </c>
      <c r="AQ17" s="252">
        <v>2.0570000000000001E-4</v>
      </c>
      <c r="AR17" s="252">
        <v>2.5349999999999998E-4</v>
      </c>
      <c r="AS17" s="252">
        <v>3.2739999999999999E-4</v>
      </c>
      <c r="AT17" s="252">
        <v>3.949E-4</v>
      </c>
      <c r="AU17" s="252">
        <v>4.4559999999999999E-4</v>
      </c>
      <c r="AV17" s="252">
        <v>4.8859999999999995E-4</v>
      </c>
      <c r="AW17" s="252">
        <v>5.2439999999999995E-4</v>
      </c>
      <c r="AX17" s="252">
        <v>4.6E-6</v>
      </c>
      <c r="AY17" s="252">
        <v>9.3999999999999998E-6</v>
      </c>
      <c r="AZ17" s="252">
        <v>1.73E-5</v>
      </c>
      <c r="BA17" s="252">
        <v>2.34E-5</v>
      </c>
      <c r="BB17" s="252">
        <v>2.7900000000000001E-5</v>
      </c>
      <c r="BC17" s="252">
        <v>3.2799999999999998E-5</v>
      </c>
      <c r="BD17" s="252">
        <v>3.7200000000000003E-5</v>
      </c>
      <c r="BE17" s="252">
        <v>4.5399999999999999E-5</v>
      </c>
      <c r="BF17" s="252">
        <v>5.0699999999999999E-5</v>
      </c>
      <c r="BG17" s="252">
        <v>9.2800000000000006E-5</v>
      </c>
      <c r="BH17" s="252">
        <v>1.3349999999999999E-4</v>
      </c>
      <c r="BI17" s="252">
        <v>1.7420000000000001E-4</v>
      </c>
      <c r="BJ17" s="252">
        <v>2.1460000000000001E-4</v>
      </c>
      <c r="BK17" s="252">
        <v>2.5480000000000001E-4</v>
      </c>
      <c r="BL17" s="252">
        <v>2.9490000000000001E-4</v>
      </c>
      <c r="BM17" s="252">
        <v>3.3490000000000001E-4</v>
      </c>
      <c r="BN17" s="252">
        <v>3.7490000000000001E-4</v>
      </c>
      <c r="BO17" s="252">
        <v>4.148E-4</v>
      </c>
      <c r="BP17" s="252">
        <v>1.9999999999999999E-7</v>
      </c>
      <c r="BQ17" s="252">
        <v>6.9999999999999997E-7</v>
      </c>
      <c r="BR17" s="252">
        <v>1.3E-6</v>
      </c>
      <c r="BS17" s="252">
        <v>2.3E-6</v>
      </c>
      <c r="BT17" s="252">
        <v>3.1999999999999999E-6</v>
      </c>
      <c r="BU17" s="252">
        <v>3.9999999999999998E-6</v>
      </c>
      <c r="BV17" s="252">
        <v>5.0000000000000004E-6</v>
      </c>
      <c r="BW17" s="252">
        <v>6.1E-6</v>
      </c>
      <c r="BX17" s="252">
        <v>8.6000000000000007E-6</v>
      </c>
      <c r="BY17" s="252">
        <v>1.0699999999999999E-5</v>
      </c>
      <c r="BZ17" s="252">
        <v>7.3000000000000004E-6</v>
      </c>
      <c r="CA17" s="252">
        <v>-2.1399999999999998E-5</v>
      </c>
      <c r="CB17" s="252">
        <v>-6.0000000000000002E-6</v>
      </c>
      <c r="CC17" s="252">
        <v>8.9999999999999996E-7</v>
      </c>
      <c r="CD17" s="252">
        <v>1.438E-4</v>
      </c>
      <c r="CE17" s="252">
        <v>-1.7900000000000001E-5</v>
      </c>
      <c r="CF17" s="252">
        <v>-7.1299999999999998E-5</v>
      </c>
    </row>
    <row r="18" spans="1:84" s="65" customFormat="1" ht="12" x14ac:dyDescent="0.2">
      <c r="A18" s="59" t="s">
        <v>86</v>
      </c>
      <c r="B18" s="252">
        <v>3.8E-6</v>
      </c>
      <c r="C18" s="252">
        <v>1.5299999999999999E-5</v>
      </c>
      <c r="D18" s="252">
        <v>3.8999999999999999E-5</v>
      </c>
      <c r="E18" s="252">
        <v>9.0400000000000002E-5</v>
      </c>
      <c r="F18" s="252">
        <v>1.326E-4</v>
      </c>
      <c r="G18" s="252">
        <v>1.6640000000000001E-4</v>
      </c>
      <c r="H18" s="252">
        <v>1.951E-4</v>
      </c>
      <c r="I18" s="252">
        <v>2.2350000000000001E-4</v>
      </c>
      <c r="J18" s="252">
        <v>2.7060000000000002E-4</v>
      </c>
      <c r="K18" s="252">
        <v>3.1080000000000002E-4</v>
      </c>
      <c r="L18" s="252">
        <v>4.9120000000000001E-4</v>
      </c>
      <c r="M18" s="252">
        <v>6.5390000000000001E-4</v>
      </c>
      <c r="N18" s="252">
        <v>1.6699999999999999E-5</v>
      </c>
      <c r="O18" s="252">
        <v>3.8600000000000003E-5</v>
      </c>
      <c r="P18" s="252">
        <v>8.0799999999999999E-5</v>
      </c>
      <c r="Q18" s="252">
        <v>1.1620000000000001E-4</v>
      </c>
      <c r="R18" s="252">
        <v>1.4459999999999999E-4</v>
      </c>
      <c r="S18" s="252">
        <v>1.6650000000000001E-4</v>
      </c>
      <c r="T18" s="252">
        <v>1.8919999999999999E-4</v>
      </c>
      <c r="U18" s="252">
        <v>2.2330000000000001E-4</v>
      </c>
      <c r="V18" s="252">
        <v>2.5989999999999997E-4</v>
      </c>
      <c r="W18" s="252">
        <v>4.9359999999999996E-4</v>
      </c>
      <c r="X18" s="252">
        <v>7.1630000000000001E-4</v>
      </c>
      <c r="Y18" s="252">
        <v>9.2349999999999995E-4</v>
      </c>
      <c r="Z18" s="252">
        <v>1.1207000000000001E-3</v>
      </c>
      <c r="AA18" s="252">
        <v>1.3110999999999999E-3</v>
      </c>
      <c r="AB18" s="252">
        <v>1.4973E-3</v>
      </c>
      <c r="AC18" s="252">
        <v>1.681E-3</v>
      </c>
      <c r="AD18" s="252">
        <v>1.8634999999999999E-3</v>
      </c>
      <c r="AE18" s="252">
        <v>2.0452000000000001E-3</v>
      </c>
      <c r="AF18" s="252">
        <v>2.6800000000000001E-5</v>
      </c>
      <c r="AG18" s="252">
        <v>3.1600000000000002E-5</v>
      </c>
      <c r="AH18" s="252">
        <v>8.5799999999999998E-5</v>
      </c>
      <c r="AI18" s="252">
        <v>1.4320000000000001E-4</v>
      </c>
      <c r="AJ18" s="252">
        <v>1.8579999999999999E-4</v>
      </c>
      <c r="AK18" s="252">
        <v>2.128E-4</v>
      </c>
      <c r="AL18" s="252">
        <v>2.4240000000000001E-4</v>
      </c>
      <c r="AM18" s="252">
        <v>2.832E-4</v>
      </c>
      <c r="AN18" s="252">
        <v>3.1060000000000001E-4</v>
      </c>
      <c r="AO18" s="252">
        <v>4.1970000000000001E-4</v>
      </c>
      <c r="AP18" s="252">
        <v>5.1670000000000004E-4</v>
      </c>
      <c r="AQ18" s="252">
        <v>6.3820000000000001E-4</v>
      </c>
      <c r="AR18" s="252">
        <v>7.6809999999999997E-4</v>
      </c>
      <c r="AS18" s="252">
        <v>9.6080000000000004E-4</v>
      </c>
      <c r="AT18" s="252">
        <v>1.1245999999999999E-3</v>
      </c>
      <c r="AU18" s="252">
        <v>1.2394999999999999E-3</v>
      </c>
      <c r="AV18" s="252">
        <v>1.3370000000000001E-3</v>
      </c>
      <c r="AW18" s="252">
        <v>1.4208999999999999E-3</v>
      </c>
      <c r="AX18" s="252">
        <v>9.9000000000000001E-6</v>
      </c>
      <c r="AY18" s="252">
        <v>2.1500000000000001E-5</v>
      </c>
      <c r="AZ18" s="252">
        <v>4.32E-5</v>
      </c>
      <c r="BA18" s="252">
        <v>6.1400000000000002E-5</v>
      </c>
      <c r="BB18" s="252">
        <v>7.5500000000000006E-5</v>
      </c>
      <c r="BC18" s="252">
        <v>9.0500000000000004E-5</v>
      </c>
      <c r="BD18" s="252">
        <v>1.043E-4</v>
      </c>
      <c r="BE18" s="252">
        <v>1.2970000000000001E-4</v>
      </c>
      <c r="BF18" s="252">
        <v>1.4640000000000001E-4</v>
      </c>
      <c r="BG18" s="252">
        <v>2.7409999999999999E-4</v>
      </c>
      <c r="BH18" s="252">
        <v>3.9800000000000002E-4</v>
      </c>
      <c r="BI18" s="252">
        <v>5.2220000000000001E-4</v>
      </c>
      <c r="BJ18" s="252">
        <v>6.4559999999999997E-4</v>
      </c>
      <c r="BK18" s="252">
        <v>7.6860000000000003E-4</v>
      </c>
      <c r="BL18" s="252">
        <v>8.9110000000000003E-4</v>
      </c>
      <c r="BM18" s="252">
        <v>1.0135000000000001E-3</v>
      </c>
      <c r="BN18" s="252">
        <v>1.1356000000000001E-3</v>
      </c>
      <c r="BO18" s="252">
        <v>1.2577000000000001E-3</v>
      </c>
      <c r="BP18" s="252">
        <v>4.9999999999999998E-7</v>
      </c>
      <c r="BQ18" s="252">
        <v>1.3999999999999999E-6</v>
      </c>
      <c r="BR18" s="252">
        <v>2.6000000000000001E-6</v>
      </c>
      <c r="BS18" s="252">
        <v>4.7999999999999998E-6</v>
      </c>
      <c r="BT18" s="252">
        <v>6.7000000000000002E-6</v>
      </c>
      <c r="BU18" s="252">
        <v>8.4999999999999999E-6</v>
      </c>
      <c r="BV18" s="252">
        <v>1.0699999999999999E-5</v>
      </c>
      <c r="BW18" s="252">
        <v>1.2799999999999999E-5</v>
      </c>
      <c r="BX18" s="252">
        <v>1.7099999999999999E-5</v>
      </c>
      <c r="BY18" s="252">
        <v>1.9400000000000001E-5</v>
      </c>
      <c r="BZ18" s="252">
        <v>-6.1999999999999999E-6</v>
      </c>
      <c r="CA18" s="252">
        <v>-5.2599999999999998E-5</v>
      </c>
      <c r="CB18" s="252">
        <v>-1.5299999999999999E-5</v>
      </c>
      <c r="CC18" s="252">
        <v>3.1E-6</v>
      </c>
      <c r="CD18" s="252">
        <v>3.3349999999999997E-4</v>
      </c>
      <c r="CE18" s="252">
        <v>-3.15E-5</v>
      </c>
      <c r="CF18" s="252">
        <v>-9.31E-5</v>
      </c>
    </row>
    <row r="19" spans="1:84" s="65" customFormat="1" ht="12" x14ac:dyDescent="0.2">
      <c r="A19" s="59" t="s">
        <v>87</v>
      </c>
      <c r="B19" s="252">
        <v>6.4999999999999996E-6</v>
      </c>
      <c r="C19" s="252">
        <v>3.0800000000000003E-5</v>
      </c>
      <c r="D19" s="252">
        <v>9.0400000000000002E-5</v>
      </c>
      <c r="E19" s="252">
        <v>2.4689999999999998E-4</v>
      </c>
      <c r="F19" s="252">
        <v>3.97E-4</v>
      </c>
      <c r="G19" s="252">
        <v>5.2720000000000002E-4</v>
      </c>
      <c r="H19" s="252">
        <v>6.4170000000000004E-4</v>
      </c>
      <c r="I19" s="252">
        <v>7.5440000000000001E-4</v>
      </c>
      <c r="J19" s="252">
        <v>9.4379999999999996E-4</v>
      </c>
      <c r="K19" s="252">
        <v>1.1054000000000001E-3</v>
      </c>
      <c r="L19" s="252">
        <v>1.7917E-3</v>
      </c>
      <c r="M19" s="252">
        <v>2.3668999999999999E-3</v>
      </c>
      <c r="N19" s="252">
        <v>-3.96E-5</v>
      </c>
      <c r="O19" s="252">
        <v>-3.7000000000000002E-6</v>
      </c>
      <c r="P19" s="252">
        <v>1.1290000000000001E-4</v>
      </c>
      <c r="Q19" s="252">
        <v>2.3680000000000001E-4</v>
      </c>
      <c r="R19" s="252">
        <v>3.4420000000000002E-4</v>
      </c>
      <c r="S19" s="252">
        <v>4.2739999999999998E-4</v>
      </c>
      <c r="T19" s="252">
        <v>5.0549999999999998E-4</v>
      </c>
      <c r="U19" s="252">
        <v>6.179E-4</v>
      </c>
      <c r="V19" s="252">
        <v>7.2860000000000004E-4</v>
      </c>
      <c r="W19" s="252">
        <v>1.4048999999999999E-3</v>
      </c>
      <c r="X19" s="252">
        <v>2.0496999999999998E-3</v>
      </c>
      <c r="Y19" s="252">
        <v>2.6554E-3</v>
      </c>
      <c r="Z19" s="252">
        <v>3.2364999999999998E-3</v>
      </c>
      <c r="AA19" s="252">
        <v>3.8E-3</v>
      </c>
      <c r="AB19" s="252">
        <v>4.3524000000000002E-3</v>
      </c>
      <c r="AC19" s="252">
        <v>4.8980999999999998E-3</v>
      </c>
      <c r="AD19" s="252">
        <v>5.4400000000000004E-3</v>
      </c>
      <c r="AE19" s="252">
        <v>5.9797000000000001E-3</v>
      </c>
      <c r="AF19" s="252">
        <v>4.5899999999999998E-5</v>
      </c>
      <c r="AG19" s="252">
        <v>4.8399999999999997E-5</v>
      </c>
      <c r="AH19" s="252">
        <v>1.9550000000000001E-4</v>
      </c>
      <c r="AI19" s="252">
        <v>3.7399999999999998E-4</v>
      </c>
      <c r="AJ19" s="252">
        <v>5.174E-4</v>
      </c>
      <c r="AK19" s="252">
        <v>6.1399999999999996E-4</v>
      </c>
      <c r="AL19" s="252">
        <v>7.1500000000000003E-4</v>
      </c>
      <c r="AM19" s="252">
        <v>8.5510000000000002E-4</v>
      </c>
      <c r="AN19" s="252">
        <v>9.479E-4</v>
      </c>
      <c r="AO19" s="252">
        <v>1.3054E-3</v>
      </c>
      <c r="AP19" s="252">
        <v>1.6362E-3</v>
      </c>
      <c r="AQ19" s="252">
        <v>2.0270000000000002E-3</v>
      </c>
      <c r="AR19" s="252">
        <v>2.4042E-3</v>
      </c>
      <c r="AS19" s="252">
        <v>2.9372000000000001E-3</v>
      </c>
      <c r="AT19" s="252">
        <v>3.3565000000000001E-3</v>
      </c>
      <c r="AU19" s="252">
        <v>3.6278999999999999E-3</v>
      </c>
      <c r="AV19" s="252">
        <v>3.8603999999999999E-3</v>
      </c>
      <c r="AW19" s="252">
        <v>4.0696999999999999E-3</v>
      </c>
      <c r="AX19" s="252">
        <v>1.9899999999999999E-5</v>
      </c>
      <c r="AY19" s="252">
        <v>4.7599999999999998E-5</v>
      </c>
      <c r="AZ19" s="252">
        <v>1.066E-4</v>
      </c>
      <c r="BA19" s="252">
        <v>1.6110000000000001E-4</v>
      </c>
      <c r="BB19" s="252">
        <v>2.0689999999999999E-4</v>
      </c>
      <c r="BC19" s="252">
        <v>2.5609999999999999E-4</v>
      </c>
      <c r="BD19" s="252">
        <v>3.0210000000000002E-4</v>
      </c>
      <c r="BE19" s="252">
        <v>3.8759999999999999E-4</v>
      </c>
      <c r="BF19" s="252">
        <v>4.4579999999999999E-4</v>
      </c>
      <c r="BG19" s="252">
        <v>8.5550000000000003E-4</v>
      </c>
      <c r="BH19" s="252">
        <v>1.2424999999999999E-3</v>
      </c>
      <c r="BI19" s="252">
        <v>1.6276000000000001E-3</v>
      </c>
      <c r="BJ19" s="252">
        <v>2.0102000000000002E-3</v>
      </c>
      <c r="BK19" s="252">
        <v>2.3909999999999999E-3</v>
      </c>
      <c r="BL19" s="252">
        <v>2.7707000000000001E-3</v>
      </c>
      <c r="BM19" s="252">
        <v>3.1497000000000001E-3</v>
      </c>
      <c r="BN19" s="252">
        <v>3.5282E-3</v>
      </c>
      <c r="BO19" s="252">
        <v>3.9064E-3</v>
      </c>
      <c r="BP19" s="252">
        <v>5.9999999999999997E-7</v>
      </c>
      <c r="BQ19" s="252">
        <v>1.7999999999999999E-6</v>
      </c>
      <c r="BR19" s="252">
        <v>3.5999999999999998E-6</v>
      </c>
      <c r="BS19" s="252">
        <v>7.5000000000000002E-6</v>
      </c>
      <c r="BT19" s="252">
        <v>1.15E-5</v>
      </c>
      <c r="BU19" s="252">
        <v>1.5400000000000002E-5</v>
      </c>
      <c r="BV19" s="252">
        <v>1.9599999999999999E-5</v>
      </c>
      <c r="BW19" s="252">
        <v>2.2799999999999999E-5</v>
      </c>
      <c r="BX19" s="252">
        <v>2.6800000000000001E-5</v>
      </c>
      <c r="BY19" s="252">
        <v>2.34E-5</v>
      </c>
      <c r="BZ19" s="252">
        <v>-7.8399999999999995E-5</v>
      </c>
      <c r="CA19" s="252">
        <v>-1.137E-4</v>
      </c>
      <c r="CB19" s="252">
        <v>-3.2499999999999997E-5</v>
      </c>
      <c r="CC19" s="252">
        <v>8.6000000000000007E-6</v>
      </c>
      <c r="CD19" s="252">
        <v>8.2629999999999997E-4</v>
      </c>
      <c r="CE19" s="252">
        <v>-1.5330000000000001E-4</v>
      </c>
      <c r="CF19" s="252">
        <v>-1.182E-4</v>
      </c>
    </row>
    <row r="20" spans="1:84" s="65" customFormat="1" ht="12" x14ac:dyDescent="0.2">
      <c r="A20" s="59" t="s">
        <v>88</v>
      </c>
      <c r="B20" s="252">
        <v>8.1999999999999994E-6</v>
      </c>
      <c r="C20" s="252">
        <v>4.1900000000000002E-5</v>
      </c>
      <c r="D20" s="252">
        <v>1.326E-4</v>
      </c>
      <c r="E20" s="252">
        <v>3.97E-4</v>
      </c>
      <c r="F20" s="252">
        <v>6.7540000000000005E-4</v>
      </c>
      <c r="G20" s="252">
        <v>9.3059999999999996E-4</v>
      </c>
      <c r="H20" s="252">
        <v>1.1611E-3</v>
      </c>
      <c r="I20" s="252">
        <v>1.3885E-3</v>
      </c>
      <c r="J20" s="252">
        <v>1.7741E-3</v>
      </c>
      <c r="K20" s="252">
        <v>2.1029E-3</v>
      </c>
      <c r="L20" s="252">
        <v>3.4778000000000001E-3</v>
      </c>
      <c r="M20" s="252">
        <v>4.6077000000000002E-3</v>
      </c>
      <c r="N20" s="252">
        <v>-1.615E-4</v>
      </c>
      <c r="O20" s="252">
        <v>-1.3180000000000001E-4</v>
      </c>
      <c r="P20" s="252">
        <v>5.63E-5</v>
      </c>
      <c r="Q20" s="252">
        <v>2.8739999999999999E-4</v>
      </c>
      <c r="R20" s="252">
        <v>4.9459999999999999E-4</v>
      </c>
      <c r="S20" s="252">
        <v>6.5649999999999997E-4</v>
      </c>
      <c r="T20" s="252">
        <v>8.0190000000000003E-4</v>
      </c>
      <c r="U20" s="252">
        <v>1.0095E-3</v>
      </c>
      <c r="V20" s="252">
        <v>1.207E-3</v>
      </c>
      <c r="W20" s="252">
        <v>2.4001000000000001E-3</v>
      </c>
      <c r="X20" s="252">
        <v>3.5417999999999999E-3</v>
      </c>
      <c r="Y20" s="252">
        <v>4.6103000000000003E-3</v>
      </c>
      <c r="Z20" s="252">
        <v>5.6322000000000004E-3</v>
      </c>
      <c r="AA20" s="252">
        <v>6.6219E-3</v>
      </c>
      <c r="AB20" s="252">
        <v>7.5912000000000002E-3</v>
      </c>
      <c r="AC20" s="252">
        <v>8.5485000000000005E-3</v>
      </c>
      <c r="AD20" s="252">
        <v>9.4988E-3</v>
      </c>
      <c r="AE20" s="252">
        <v>1.0445299999999999E-2</v>
      </c>
      <c r="AF20" s="252">
        <v>5.3100000000000003E-5</v>
      </c>
      <c r="AG20" s="252">
        <v>4.46E-5</v>
      </c>
      <c r="AH20" s="252">
        <v>2.7300000000000002E-4</v>
      </c>
      <c r="AI20" s="252">
        <v>5.7939999999999999E-4</v>
      </c>
      <c r="AJ20" s="252">
        <v>8.4139999999999996E-4</v>
      </c>
      <c r="AK20" s="252">
        <v>1.0281000000000001E-3</v>
      </c>
      <c r="AL20" s="252">
        <v>1.2208E-3</v>
      </c>
      <c r="AM20" s="252">
        <v>1.4951999999999999E-3</v>
      </c>
      <c r="AN20" s="252">
        <v>1.6796999999999999E-3</v>
      </c>
      <c r="AO20" s="252">
        <v>2.3757000000000001E-3</v>
      </c>
      <c r="AP20" s="252">
        <v>3.0219999999999999E-3</v>
      </c>
      <c r="AQ20" s="252">
        <v>3.7661999999999999E-3</v>
      </c>
      <c r="AR20" s="252">
        <v>4.4594999999999999E-3</v>
      </c>
      <c r="AS20" s="252">
        <v>5.4197999999999998E-3</v>
      </c>
      <c r="AT20" s="252">
        <v>6.1596000000000003E-3</v>
      </c>
      <c r="AU20" s="252">
        <v>6.6306000000000004E-3</v>
      </c>
      <c r="AV20" s="252">
        <v>7.0407000000000004E-3</v>
      </c>
      <c r="AW20" s="252">
        <v>7.4199000000000001E-3</v>
      </c>
      <c r="AX20" s="252">
        <v>2.8E-5</v>
      </c>
      <c r="AY20" s="252">
        <v>7.0300000000000001E-5</v>
      </c>
      <c r="AZ20" s="252">
        <v>1.673E-4</v>
      </c>
      <c r="BA20" s="252">
        <v>2.63E-4</v>
      </c>
      <c r="BB20" s="252">
        <v>3.4739999999999999E-4</v>
      </c>
      <c r="BC20" s="252">
        <v>4.393E-4</v>
      </c>
      <c r="BD20" s="252">
        <v>5.2680000000000001E-4</v>
      </c>
      <c r="BE20" s="252">
        <v>6.912E-4</v>
      </c>
      <c r="BF20" s="252">
        <v>8.0599999999999997E-4</v>
      </c>
      <c r="BG20" s="252">
        <v>1.5749E-3</v>
      </c>
      <c r="BH20" s="252">
        <v>2.2847000000000002E-3</v>
      </c>
      <c r="BI20" s="252">
        <v>2.9857E-3</v>
      </c>
      <c r="BJ20" s="252">
        <v>3.6805000000000002E-3</v>
      </c>
      <c r="BK20" s="252">
        <v>4.3717000000000001E-3</v>
      </c>
      <c r="BL20" s="252">
        <v>5.0606999999999996E-3</v>
      </c>
      <c r="BM20" s="252">
        <v>5.7483999999999999E-3</v>
      </c>
      <c r="BN20" s="252">
        <v>6.4354E-3</v>
      </c>
      <c r="BO20" s="252">
        <v>7.1218000000000002E-3</v>
      </c>
      <c r="BP20" s="252">
        <v>2.9999999999999999E-7</v>
      </c>
      <c r="BQ20" s="252">
        <v>8.9999999999999996E-7</v>
      </c>
      <c r="BR20" s="252">
        <v>2.2000000000000001E-6</v>
      </c>
      <c r="BS20" s="252">
        <v>6.7000000000000002E-6</v>
      </c>
      <c r="BT20" s="252">
        <v>1.27E-5</v>
      </c>
      <c r="BU20" s="252">
        <v>1.8899999999999999E-5</v>
      </c>
      <c r="BV20" s="252">
        <v>2.5199999999999999E-5</v>
      </c>
      <c r="BW20" s="252">
        <v>2.9600000000000001E-5</v>
      </c>
      <c r="BX20" s="252">
        <v>3.3300000000000003E-5</v>
      </c>
      <c r="BY20" s="252">
        <v>2.4000000000000001E-5</v>
      </c>
      <c r="BZ20" s="252">
        <v>-1.4320000000000001E-4</v>
      </c>
      <c r="CA20" s="252">
        <v>-1.5190000000000001E-4</v>
      </c>
      <c r="CB20" s="252">
        <v>-4.5099999999999998E-5</v>
      </c>
      <c r="CC20" s="252">
        <v>1.31E-5</v>
      </c>
      <c r="CD20" s="252">
        <v>1.4729000000000001E-3</v>
      </c>
      <c r="CE20" s="252">
        <v>-4.5360000000000002E-4</v>
      </c>
      <c r="CF20" s="252">
        <v>-2.1010000000000001E-4</v>
      </c>
    </row>
    <row r="21" spans="1:84" s="65" customFormat="1" ht="12" x14ac:dyDescent="0.2">
      <c r="A21" s="59" t="s">
        <v>89</v>
      </c>
      <c r="B21" s="252">
        <v>9.3000000000000007E-6</v>
      </c>
      <c r="C21" s="252">
        <v>5.02E-5</v>
      </c>
      <c r="D21" s="252">
        <v>1.6640000000000001E-4</v>
      </c>
      <c r="E21" s="252">
        <v>5.2720000000000002E-4</v>
      </c>
      <c r="F21" s="252">
        <v>9.3059999999999996E-4</v>
      </c>
      <c r="G21" s="252">
        <v>1.3151E-3</v>
      </c>
      <c r="H21" s="252">
        <v>1.6697999999999999E-3</v>
      </c>
      <c r="I21" s="252">
        <v>2.0217E-3</v>
      </c>
      <c r="J21" s="252">
        <v>2.6235E-3</v>
      </c>
      <c r="K21" s="252">
        <v>3.1365E-3</v>
      </c>
      <c r="L21" s="252">
        <v>5.2557999999999997E-3</v>
      </c>
      <c r="M21" s="252">
        <v>6.9779999999999998E-3</v>
      </c>
      <c r="N21" s="252">
        <v>-3.0499999999999999E-4</v>
      </c>
      <c r="O21" s="252">
        <v>-2.9329999999999997E-4</v>
      </c>
      <c r="P21" s="252">
        <v>-4.1E-5</v>
      </c>
      <c r="Q21" s="252">
        <v>2.9920000000000001E-4</v>
      </c>
      <c r="R21" s="252">
        <v>6.0999999999999997E-4</v>
      </c>
      <c r="S21" s="252">
        <v>8.543E-4</v>
      </c>
      <c r="T21" s="252">
        <v>1.0698000000000001E-3</v>
      </c>
      <c r="U21" s="252">
        <v>1.3776999999999999E-3</v>
      </c>
      <c r="V21" s="252">
        <v>1.6662000000000001E-3</v>
      </c>
      <c r="W21" s="252">
        <v>3.3979000000000001E-3</v>
      </c>
      <c r="X21" s="252">
        <v>5.0517000000000001E-3</v>
      </c>
      <c r="Y21" s="252">
        <v>6.5874999999999996E-3</v>
      </c>
      <c r="Z21" s="252">
        <v>8.0487000000000006E-3</v>
      </c>
      <c r="AA21" s="252">
        <v>9.4602000000000002E-3</v>
      </c>
      <c r="AB21" s="252">
        <v>1.0841E-2</v>
      </c>
      <c r="AC21" s="252">
        <v>1.2204E-2</v>
      </c>
      <c r="AD21" s="252">
        <v>1.35569E-2</v>
      </c>
      <c r="AE21" s="252">
        <v>1.4904300000000001E-2</v>
      </c>
      <c r="AF21" s="252">
        <v>5.3000000000000001E-5</v>
      </c>
      <c r="AG21" s="252">
        <v>3.2499999999999997E-5</v>
      </c>
      <c r="AH21" s="252">
        <v>3.2620000000000001E-4</v>
      </c>
      <c r="AI21" s="252">
        <v>7.4930000000000005E-4</v>
      </c>
      <c r="AJ21" s="252">
        <v>1.1280999999999999E-3</v>
      </c>
      <c r="AK21" s="252">
        <v>1.4090000000000001E-3</v>
      </c>
      <c r="AL21" s="252">
        <v>1.6984999999999999E-3</v>
      </c>
      <c r="AM21" s="252">
        <v>2.1199999999999999E-3</v>
      </c>
      <c r="AN21" s="252">
        <v>2.4085000000000001E-3</v>
      </c>
      <c r="AO21" s="252">
        <v>3.4883000000000002E-3</v>
      </c>
      <c r="AP21" s="252">
        <v>4.4840000000000001E-3</v>
      </c>
      <c r="AQ21" s="252">
        <v>5.6091999999999999E-3</v>
      </c>
      <c r="AR21" s="252">
        <v>6.6407999999999997E-3</v>
      </c>
      <c r="AS21" s="252">
        <v>8.0605E-3</v>
      </c>
      <c r="AT21" s="252">
        <v>9.1528000000000009E-3</v>
      </c>
      <c r="AU21" s="252">
        <v>9.8542999999999999E-3</v>
      </c>
      <c r="AV21" s="252">
        <v>1.04758E-2</v>
      </c>
      <c r="AW21" s="252">
        <v>1.10607E-2</v>
      </c>
      <c r="AX21" s="252">
        <v>3.4900000000000001E-5</v>
      </c>
      <c r="AY21" s="252">
        <v>9.0000000000000006E-5</v>
      </c>
      <c r="AZ21" s="252">
        <v>2.22E-4</v>
      </c>
      <c r="BA21" s="252">
        <v>3.5799999999999997E-4</v>
      </c>
      <c r="BB21" s="252">
        <v>4.8200000000000001E-4</v>
      </c>
      <c r="BC21" s="252">
        <v>6.1839999999999996E-4</v>
      </c>
      <c r="BD21" s="252">
        <v>7.5000000000000002E-4</v>
      </c>
      <c r="BE21" s="252">
        <v>9.9960000000000001E-4</v>
      </c>
      <c r="BF21" s="252">
        <v>1.1770999999999999E-3</v>
      </c>
      <c r="BG21" s="252">
        <v>2.333E-3</v>
      </c>
      <c r="BH21" s="252">
        <v>3.3846000000000002E-3</v>
      </c>
      <c r="BI21" s="252">
        <v>4.4167E-3</v>
      </c>
      <c r="BJ21" s="252">
        <v>5.4377000000000002E-3</v>
      </c>
      <c r="BK21" s="252">
        <v>6.4526000000000002E-3</v>
      </c>
      <c r="BL21" s="252">
        <v>7.4641999999999998E-3</v>
      </c>
      <c r="BM21" s="252">
        <v>8.4740000000000006E-3</v>
      </c>
      <c r="BN21" s="252">
        <v>9.4826000000000008E-3</v>
      </c>
      <c r="BO21" s="252">
        <v>1.04904E-2</v>
      </c>
      <c r="BP21" s="252">
        <v>-2.9999999999999999E-7</v>
      </c>
      <c r="BQ21" s="252">
        <v>-6.9999999999999997E-7</v>
      </c>
      <c r="BR21" s="252">
        <v>-4.9999999999999998E-7</v>
      </c>
      <c r="BS21" s="252">
        <v>3.8E-6</v>
      </c>
      <c r="BT21" s="252">
        <v>1.15E-5</v>
      </c>
      <c r="BU21" s="252">
        <v>2.0100000000000001E-5</v>
      </c>
      <c r="BV21" s="252">
        <v>2.87E-5</v>
      </c>
      <c r="BW21" s="252">
        <v>3.4999999999999997E-5</v>
      </c>
      <c r="BX21" s="252">
        <v>4.0000000000000003E-5</v>
      </c>
      <c r="BY21" s="252">
        <v>2.83E-5</v>
      </c>
      <c r="BZ21" s="252">
        <v>-1.7929999999999999E-4</v>
      </c>
      <c r="CA21" s="252">
        <v>-1.739E-4</v>
      </c>
      <c r="CB21" s="252">
        <v>-5.5399999999999998E-5</v>
      </c>
      <c r="CC21" s="252">
        <v>1.6399999999999999E-5</v>
      </c>
      <c r="CD21" s="252">
        <v>2.2315999999999998E-3</v>
      </c>
      <c r="CE21" s="252">
        <v>-8.7339999999999998E-4</v>
      </c>
      <c r="CF21" s="252">
        <v>-3.19E-4</v>
      </c>
    </row>
    <row r="22" spans="1:84" s="65" customFormat="1" ht="12" x14ac:dyDescent="0.2">
      <c r="A22" s="59" t="s">
        <v>90</v>
      </c>
      <c r="B22" s="252">
        <v>1.0200000000000001E-5</v>
      </c>
      <c r="C22" s="252">
        <v>5.7099999999999999E-5</v>
      </c>
      <c r="D22" s="252">
        <v>1.951E-4</v>
      </c>
      <c r="E22" s="252">
        <v>6.4170000000000004E-4</v>
      </c>
      <c r="F22" s="252">
        <v>1.1611E-3</v>
      </c>
      <c r="G22" s="252">
        <v>1.6697999999999999E-3</v>
      </c>
      <c r="H22" s="252">
        <v>2.1472000000000002E-3</v>
      </c>
      <c r="I22" s="252">
        <v>2.6235999999999998E-3</v>
      </c>
      <c r="J22" s="252">
        <v>3.4447000000000002E-3</v>
      </c>
      <c r="K22" s="252">
        <v>4.1453999999999996E-3</v>
      </c>
      <c r="L22" s="252">
        <v>7.0106999999999999E-3</v>
      </c>
      <c r="M22" s="252">
        <v>9.3188000000000003E-3</v>
      </c>
      <c r="N22" s="252">
        <v>-4.461E-4</v>
      </c>
      <c r="O22" s="252">
        <v>-4.5600000000000003E-4</v>
      </c>
      <c r="P22" s="252">
        <v>-1.438E-4</v>
      </c>
      <c r="Q22" s="252">
        <v>3.0309999999999999E-4</v>
      </c>
      <c r="R22" s="252">
        <v>7.1599999999999995E-4</v>
      </c>
      <c r="S22" s="252">
        <v>1.042E-3</v>
      </c>
      <c r="T22" s="252">
        <v>1.3272E-3</v>
      </c>
      <c r="U22" s="252">
        <v>1.7363000000000001E-3</v>
      </c>
      <c r="V22" s="252">
        <v>2.1170999999999998E-3</v>
      </c>
      <c r="W22" s="252">
        <v>4.3912999999999999E-3</v>
      </c>
      <c r="X22" s="252">
        <v>6.5507999999999999E-3</v>
      </c>
      <c r="Y22" s="252">
        <v>8.5395000000000002E-3</v>
      </c>
      <c r="Z22" s="252">
        <v>1.04216E-2</v>
      </c>
      <c r="AA22" s="252">
        <v>1.22352E-2</v>
      </c>
      <c r="AB22" s="252">
        <v>1.4007500000000001E-2</v>
      </c>
      <c r="AC22" s="252">
        <v>1.5756300000000001E-2</v>
      </c>
      <c r="AD22" s="252">
        <v>1.74921E-2</v>
      </c>
      <c r="AE22" s="252">
        <v>1.9220899999999999E-2</v>
      </c>
      <c r="AF22" s="252">
        <v>4.8600000000000002E-5</v>
      </c>
      <c r="AG22" s="252">
        <v>1.8899999999999999E-5</v>
      </c>
      <c r="AH22" s="252">
        <v>3.6719999999999998E-4</v>
      </c>
      <c r="AI22" s="252">
        <v>8.9510000000000002E-4</v>
      </c>
      <c r="AJ22" s="252">
        <v>1.3836E-3</v>
      </c>
      <c r="AK22" s="252">
        <v>1.7564E-3</v>
      </c>
      <c r="AL22" s="252">
        <v>2.1408999999999998E-3</v>
      </c>
      <c r="AM22" s="252">
        <v>2.7101E-3</v>
      </c>
      <c r="AN22" s="252">
        <v>3.1056999999999999E-3</v>
      </c>
      <c r="AO22" s="252">
        <v>4.5861000000000001E-3</v>
      </c>
      <c r="AP22" s="252">
        <v>5.9373999999999998E-3</v>
      </c>
      <c r="AQ22" s="252">
        <v>7.4403000000000004E-3</v>
      </c>
      <c r="AR22" s="252">
        <v>8.8038000000000005E-3</v>
      </c>
      <c r="AS22" s="252">
        <v>1.0677799999999999E-2</v>
      </c>
      <c r="AT22" s="252">
        <v>1.21248E-2</v>
      </c>
      <c r="AU22" s="252">
        <v>1.3066599999999999E-2</v>
      </c>
      <c r="AV22" s="252">
        <v>1.3914899999999999E-2</v>
      </c>
      <c r="AW22" s="252">
        <v>1.4723999999999999E-2</v>
      </c>
      <c r="AX22" s="252">
        <v>4.1100000000000003E-5</v>
      </c>
      <c r="AY22" s="252">
        <v>1.077E-4</v>
      </c>
      <c r="AZ22" s="252">
        <v>2.719E-4</v>
      </c>
      <c r="BA22" s="252">
        <v>4.461E-4</v>
      </c>
      <c r="BB22" s="252">
        <v>6.0849999999999999E-4</v>
      </c>
      <c r="BC22" s="252">
        <v>7.8870000000000003E-4</v>
      </c>
      <c r="BD22" s="252">
        <v>9.6389999999999996E-4</v>
      </c>
      <c r="BE22" s="252">
        <v>1.2991999999999999E-3</v>
      </c>
      <c r="BF22" s="252">
        <v>1.5407000000000001E-3</v>
      </c>
      <c r="BG22" s="252">
        <v>3.0896999999999999E-3</v>
      </c>
      <c r="BH22" s="252">
        <v>4.4863999999999998E-3</v>
      </c>
      <c r="BI22" s="252">
        <v>5.8510999999999997E-3</v>
      </c>
      <c r="BJ22" s="252">
        <v>7.1989000000000003E-3</v>
      </c>
      <c r="BK22" s="252">
        <v>8.5380000000000005E-3</v>
      </c>
      <c r="BL22" s="252">
        <v>9.8724999999999993E-3</v>
      </c>
      <c r="BM22" s="252">
        <v>1.12046E-2</v>
      </c>
      <c r="BN22" s="252">
        <v>1.25351E-2</v>
      </c>
      <c r="BO22" s="252">
        <v>1.3864700000000001E-2</v>
      </c>
      <c r="BP22" s="252">
        <v>-9.9999999999999995E-7</v>
      </c>
      <c r="BQ22" s="252">
        <v>-2.5000000000000002E-6</v>
      </c>
      <c r="BR22" s="252">
        <v>-3.4999999999999999E-6</v>
      </c>
      <c r="BS22" s="252">
        <v>1.9999999999999999E-7</v>
      </c>
      <c r="BT22" s="252">
        <v>9.5000000000000005E-6</v>
      </c>
      <c r="BU22" s="252">
        <v>2.0400000000000001E-5</v>
      </c>
      <c r="BV22" s="252">
        <v>3.1399999999999998E-5</v>
      </c>
      <c r="BW22" s="252">
        <v>3.96E-5</v>
      </c>
      <c r="BX22" s="252">
        <v>4.7200000000000002E-5</v>
      </c>
      <c r="BY22" s="252">
        <v>3.4999999999999997E-5</v>
      </c>
      <c r="BZ22" s="252">
        <v>-1.9880000000000001E-4</v>
      </c>
      <c r="CA22" s="252">
        <v>-1.8919999999999999E-4</v>
      </c>
      <c r="CB22" s="252">
        <v>-6.4999999999999994E-5</v>
      </c>
      <c r="CC22" s="252">
        <v>1.8899999999999999E-5</v>
      </c>
      <c r="CD22" s="252">
        <v>3.0479999999999999E-3</v>
      </c>
      <c r="CE22" s="252">
        <v>-1.3407E-3</v>
      </c>
      <c r="CF22" s="252">
        <v>-3.9399999999999998E-4</v>
      </c>
    </row>
    <row r="23" spans="1:84" s="65" customFormat="1" ht="12" x14ac:dyDescent="0.2">
      <c r="A23" s="59" t="s">
        <v>91</v>
      </c>
      <c r="B23" s="252">
        <v>1.1E-5</v>
      </c>
      <c r="C23" s="252">
        <v>6.3800000000000006E-5</v>
      </c>
      <c r="D23" s="252">
        <v>2.2350000000000001E-4</v>
      </c>
      <c r="E23" s="252">
        <v>7.5440000000000001E-4</v>
      </c>
      <c r="F23" s="252">
        <v>1.3885E-3</v>
      </c>
      <c r="G23" s="252">
        <v>2.0217E-3</v>
      </c>
      <c r="H23" s="252">
        <v>2.6235999999999998E-3</v>
      </c>
      <c r="I23" s="252">
        <v>3.2277999999999999E-3</v>
      </c>
      <c r="J23" s="252">
        <v>4.2766000000000002E-3</v>
      </c>
      <c r="K23" s="252">
        <v>5.1736000000000004E-3</v>
      </c>
      <c r="L23" s="252">
        <v>8.8187999999999999E-3</v>
      </c>
      <c r="M23" s="252">
        <v>1.17384E-2</v>
      </c>
      <c r="N23" s="252">
        <v>-5.8330000000000003E-4</v>
      </c>
      <c r="O23" s="252">
        <v>-6.1550000000000005E-4</v>
      </c>
      <c r="P23" s="252">
        <v>-2.4159999999999999E-4</v>
      </c>
      <c r="Q23" s="252">
        <v>3.1500000000000001E-4</v>
      </c>
      <c r="R23" s="252">
        <v>8.3279999999999997E-4</v>
      </c>
      <c r="S23" s="252">
        <v>1.243E-3</v>
      </c>
      <c r="T23" s="252">
        <v>1.6004000000000001E-3</v>
      </c>
      <c r="U23" s="252">
        <v>2.1153999999999999E-3</v>
      </c>
      <c r="V23" s="252">
        <v>2.5937E-3</v>
      </c>
      <c r="W23" s="252">
        <v>5.4397999999999998E-3</v>
      </c>
      <c r="X23" s="252">
        <v>8.1250999999999997E-3</v>
      </c>
      <c r="Y23" s="252">
        <v>1.0579099999999999E-2</v>
      </c>
      <c r="Z23" s="252">
        <v>1.2891E-2</v>
      </c>
      <c r="AA23" s="252">
        <v>1.5114000000000001E-2</v>
      </c>
      <c r="AB23" s="252">
        <v>1.7284500000000001E-2</v>
      </c>
      <c r="AC23" s="252">
        <v>1.94258E-2</v>
      </c>
      <c r="AD23" s="252">
        <v>2.15511E-2</v>
      </c>
      <c r="AE23" s="252">
        <v>2.3668000000000002E-2</v>
      </c>
      <c r="AF23" s="252">
        <v>4.2299999999999998E-5</v>
      </c>
      <c r="AG23" s="252">
        <v>5.9000000000000003E-6</v>
      </c>
      <c r="AH23" s="252">
        <v>4.0719999999999998E-4</v>
      </c>
      <c r="AI23" s="252">
        <v>1.0383E-3</v>
      </c>
      <c r="AJ23" s="252">
        <v>1.6367E-3</v>
      </c>
      <c r="AK23" s="252">
        <v>2.1023999999999999E-3</v>
      </c>
      <c r="AL23" s="252">
        <v>2.5833000000000002E-3</v>
      </c>
      <c r="AM23" s="252">
        <v>3.3043E-3</v>
      </c>
      <c r="AN23" s="252">
        <v>3.8113999999999999E-3</v>
      </c>
      <c r="AO23" s="252">
        <v>5.7143000000000003E-3</v>
      </c>
      <c r="AP23" s="252">
        <v>7.4346000000000004E-3</v>
      </c>
      <c r="AQ23" s="252">
        <v>9.3212999999999994E-3</v>
      </c>
      <c r="AR23" s="252">
        <v>1.1018699999999999E-2</v>
      </c>
      <c r="AS23" s="252">
        <v>1.33534E-2</v>
      </c>
      <c r="AT23" s="252">
        <v>1.5164E-2</v>
      </c>
      <c r="AU23" s="252">
        <v>1.63581E-2</v>
      </c>
      <c r="AV23" s="252">
        <v>1.7449200000000002E-2</v>
      </c>
      <c r="AW23" s="252">
        <v>1.8501699999999999E-2</v>
      </c>
      <c r="AX23" s="252">
        <v>4.74E-5</v>
      </c>
      <c r="AY23" s="252">
        <v>1.2549999999999999E-4</v>
      </c>
      <c r="AZ23" s="252">
        <v>3.2200000000000002E-4</v>
      </c>
      <c r="BA23" s="252">
        <v>5.3470000000000004E-4</v>
      </c>
      <c r="BB23" s="252">
        <v>7.36E-4</v>
      </c>
      <c r="BC23" s="252">
        <v>9.6069999999999999E-4</v>
      </c>
      <c r="BD23" s="252">
        <v>1.1808000000000001E-3</v>
      </c>
      <c r="BE23" s="252">
        <v>1.6045E-3</v>
      </c>
      <c r="BF23" s="252">
        <v>1.913E-3</v>
      </c>
      <c r="BG23" s="252">
        <v>3.8741000000000001E-3</v>
      </c>
      <c r="BH23" s="252">
        <v>5.6331999999999997E-3</v>
      </c>
      <c r="BI23" s="252">
        <v>7.3466E-3</v>
      </c>
      <c r="BJ23" s="252">
        <v>9.0367999999999993E-3</v>
      </c>
      <c r="BK23" s="252">
        <v>1.07154E-2</v>
      </c>
      <c r="BL23" s="252">
        <v>1.2388100000000001E-2</v>
      </c>
      <c r="BM23" s="252">
        <v>1.4057500000000001E-2</v>
      </c>
      <c r="BN23" s="252">
        <v>1.5725099999999999E-2</v>
      </c>
      <c r="BO23" s="252">
        <v>1.7391500000000001E-2</v>
      </c>
      <c r="BP23" s="252">
        <v>-1.5999999999999999E-6</v>
      </c>
      <c r="BQ23" s="252">
        <v>-4.3000000000000003E-6</v>
      </c>
      <c r="BR23" s="252">
        <v>-6.3999999999999997E-6</v>
      </c>
      <c r="BS23" s="252">
        <v>-3.1E-6</v>
      </c>
      <c r="BT23" s="252">
        <v>7.7999999999999999E-6</v>
      </c>
      <c r="BU23" s="252">
        <v>2.1100000000000001E-5</v>
      </c>
      <c r="BV23" s="252">
        <v>3.4600000000000001E-5</v>
      </c>
      <c r="BW23" s="252">
        <v>4.5000000000000003E-5</v>
      </c>
      <c r="BX23" s="252">
        <v>5.5600000000000003E-5</v>
      </c>
      <c r="BY23" s="252">
        <v>4.32E-5</v>
      </c>
      <c r="BZ23" s="252">
        <v>-2.1819999999999999E-4</v>
      </c>
      <c r="CA23" s="252">
        <v>-2.053E-4</v>
      </c>
      <c r="CB23" s="252">
        <v>-7.5199999999999998E-5</v>
      </c>
      <c r="CC23" s="252">
        <v>2.1100000000000001E-5</v>
      </c>
      <c r="CD23" s="252">
        <v>3.9382000000000002E-3</v>
      </c>
      <c r="CE23" s="252">
        <v>-1.8395E-3</v>
      </c>
      <c r="CF23" s="252">
        <v>-4.2719999999999998E-4</v>
      </c>
    </row>
    <row r="24" spans="1:84" s="65" customFormat="1" ht="12" x14ac:dyDescent="0.2">
      <c r="A24" s="59" t="s">
        <v>92</v>
      </c>
      <c r="B24" s="252">
        <v>1.2300000000000001E-5</v>
      </c>
      <c r="C24" s="252">
        <v>7.47E-5</v>
      </c>
      <c r="D24" s="252">
        <v>2.7060000000000002E-4</v>
      </c>
      <c r="E24" s="252">
        <v>9.4379999999999996E-4</v>
      </c>
      <c r="F24" s="252">
        <v>1.7741E-3</v>
      </c>
      <c r="G24" s="252">
        <v>2.6235E-3</v>
      </c>
      <c r="H24" s="252">
        <v>3.4447000000000002E-3</v>
      </c>
      <c r="I24" s="252">
        <v>4.2766000000000002E-3</v>
      </c>
      <c r="J24" s="252">
        <v>5.7383E-3</v>
      </c>
      <c r="K24" s="252">
        <v>6.9984000000000001E-3</v>
      </c>
      <c r="L24" s="252">
        <v>1.21312E-2</v>
      </c>
      <c r="M24" s="252">
        <v>1.6244600000000001E-2</v>
      </c>
      <c r="N24" s="252">
        <v>-8.1150000000000005E-4</v>
      </c>
      <c r="O24" s="252">
        <v>-8.8520000000000005E-4</v>
      </c>
      <c r="P24" s="252">
        <v>-4.0210000000000002E-4</v>
      </c>
      <c r="Q24" s="252">
        <v>3.4979999999999999E-4</v>
      </c>
      <c r="R24" s="252">
        <v>1.0541999999999999E-3</v>
      </c>
      <c r="S24" s="252">
        <v>1.6142999999999999E-3</v>
      </c>
      <c r="T24" s="252">
        <v>2.1013999999999998E-3</v>
      </c>
      <c r="U24" s="252">
        <v>2.8080000000000002E-3</v>
      </c>
      <c r="V24" s="252">
        <v>3.4654999999999998E-3</v>
      </c>
      <c r="W24" s="252">
        <v>7.3711999999999996E-3</v>
      </c>
      <c r="X24" s="252">
        <v>1.10192E-2</v>
      </c>
      <c r="Y24" s="252">
        <v>1.43149E-2</v>
      </c>
      <c r="Z24" s="252">
        <v>1.73992E-2</v>
      </c>
      <c r="AA24" s="252">
        <v>2.0355600000000001E-2</v>
      </c>
      <c r="AB24" s="252">
        <v>2.32388E-2</v>
      </c>
      <c r="AC24" s="252">
        <v>2.60821E-2</v>
      </c>
      <c r="AD24" s="252">
        <v>2.8904599999999999E-2</v>
      </c>
      <c r="AE24" s="252">
        <v>3.1716300000000003E-2</v>
      </c>
      <c r="AF24" s="252">
        <v>2.55E-5</v>
      </c>
      <c r="AG24" s="252">
        <v>-1.8700000000000001E-5</v>
      </c>
      <c r="AH24" s="252">
        <v>4.6920000000000002E-4</v>
      </c>
      <c r="AI24" s="252">
        <v>1.2759E-3</v>
      </c>
      <c r="AJ24" s="252">
        <v>2.0655999999999999E-3</v>
      </c>
      <c r="AK24" s="252">
        <v>2.6951000000000002E-3</v>
      </c>
      <c r="AL24" s="252">
        <v>3.3462000000000001E-3</v>
      </c>
      <c r="AM24" s="252">
        <v>4.3371E-3</v>
      </c>
      <c r="AN24" s="252">
        <v>5.0451000000000003E-3</v>
      </c>
      <c r="AO24" s="252">
        <v>7.7206999999999996E-3</v>
      </c>
      <c r="AP24" s="252">
        <v>1.01043E-2</v>
      </c>
      <c r="AQ24" s="252">
        <v>1.2660899999999999E-2</v>
      </c>
      <c r="AR24" s="252">
        <v>1.49309E-2</v>
      </c>
      <c r="AS24" s="252">
        <v>1.8065100000000001E-2</v>
      </c>
      <c r="AT24" s="252">
        <v>2.05154E-2</v>
      </c>
      <c r="AU24" s="252">
        <v>2.21686E-2</v>
      </c>
      <c r="AV24" s="252">
        <v>2.3715400000000001E-2</v>
      </c>
      <c r="AW24" s="252">
        <v>2.5234199999999998E-2</v>
      </c>
      <c r="AX24" s="252">
        <v>5.77E-5</v>
      </c>
      <c r="AY24" s="252">
        <v>1.551E-4</v>
      </c>
      <c r="AZ24" s="252">
        <v>4.0660000000000002E-4</v>
      </c>
      <c r="BA24" s="252">
        <v>6.8570000000000002E-4</v>
      </c>
      <c r="BB24" s="252">
        <v>9.5520000000000002E-4</v>
      </c>
      <c r="BC24" s="252">
        <v>1.2585000000000001E-3</v>
      </c>
      <c r="BD24" s="252">
        <v>1.5583999999999999E-3</v>
      </c>
      <c r="BE24" s="252">
        <v>2.1410000000000001E-3</v>
      </c>
      <c r="BF24" s="252">
        <v>2.5718999999999998E-3</v>
      </c>
      <c r="BG24" s="252">
        <v>5.2886000000000001E-3</v>
      </c>
      <c r="BH24" s="252">
        <v>7.7156999999999998E-3</v>
      </c>
      <c r="BI24" s="252">
        <v>1.0070900000000001E-2</v>
      </c>
      <c r="BJ24" s="252">
        <v>1.2390699999999999E-2</v>
      </c>
      <c r="BK24" s="252">
        <v>1.4693299999999999E-2</v>
      </c>
      <c r="BL24" s="252">
        <v>1.69873E-2</v>
      </c>
      <c r="BM24" s="252">
        <v>1.92768E-2</v>
      </c>
      <c r="BN24" s="252">
        <v>2.1563700000000002E-2</v>
      </c>
      <c r="BO24" s="252">
        <v>2.3848999999999999E-2</v>
      </c>
      <c r="BP24" s="252">
        <v>-2.7E-6</v>
      </c>
      <c r="BQ24" s="252">
        <v>-7.1999999999999997E-6</v>
      </c>
      <c r="BR24" s="252">
        <v>-1.1199999999999999E-5</v>
      </c>
      <c r="BS24" s="252">
        <v>-8.1000000000000004E-6</v>
      </c>
      <c r="BT24" s="252">
        <v>6.4999999999999996E-6</v>
      </c>
      <c r="BU24" s="252">
        <v>2.4899999999999999E-5</v>
      </c>
      <c r="BV24" s="252">
        <v>4.3800000000000001E-5</v>
      </c>
      <c r="BW24" s="252">
        <v>5.8699999999999997E-5</v>
      </c>
      <c r="BX24" s="252">
        <v>7.4800000000000002E-5</v>
      </c>
      <c r="BY24" s="252">
        <v>6.0399999999999998E-5</v>
      </c>
      <c r="BZ24" s="252">
        <v>-2.7839999999999999E-4</v>
      </c>
      <c r="CA24" s="252">
        <v>-2.34E-4</v>
      </c>
      <c r="CB24" s="252">
        <v>-9.3499999999999996E-5</v>
      </c>
      <c r="CC24" s="252">
        <v>2.3799999999999999E-5</v>
      </c>
      <c r="CD24" s="252">
        <v>5.6775999999999997E-3</v>
      </c>
      <c r="CE24" s="252">
        <v>-2.7910999999999999E-3</v>
      </c>
      <c r="CF24" s="252">
        <v>-3.6410000000000001E-4</v>
      </c>
    </row>
    <row r="25" spans="1:84" s="65" customFormat="1" ht="12" x14ac:dyDescent="0.2">
      <c r="A25" s="59" t="s">
        <v>93</v>
      </c>
      <c r="B25" s="252">
        <v>1.3499999999999999E-5</v>
      </c>
      <c r="C25" s="252">
        <v>8.3999999999999995E-5</v>
      </c>
      <c r="D25" s="252">
        <v>3.1080000000000002E-4</v>
      </c>
      <c r="E25" s="252">
        <v>1.1054000000000001E-3</v>
      </c>
      <c r="F25" s="252">
        <v>2.1029E-3</v>
      </c>
      <c r="G25" s="252">
        <v>3.1365E-3</v>
      </c>
      <c r="H25" s="252">
        <v>4.1453999999999996E-3</v>
      </c>
      <c r="I25" s="252">
        <v>5.1736000000000004E-3</v>
      </c>
      <c r="J25" s="252">
        <v>6.9984000000000001E-3</v>
      </c>
      <c r="K25" s="252">
        <v>8.5886999999999995E-3</v>
      </c>
      <c r="L25" s="252">
        <v>1.519E-2</v>
      </c>
      <c r="M25" s="252">
        <v>2.0564900000000001E-2</v>
      </c>
      <c r="N25" s="252">
        <v>-9.9339999999999997E-4</v>
      </c>
      <c r="O25" s="252">
        <v>-1.1034E-3</v>
      </c>
      <c r="P25" s="252">
        <v>-5.2689999999999996E-4</v>
      </c>
      <c r="Q25" s="252">
        <v>3.9199999999999999E-4</v>
      </c>
      <c r="R25" s="252">
        <v>1.2557E-3</v>
      </c>
      <c r="S25" s="252">
        <v>1.9433E-3</v>
      </c>
      <c r="T25" s="252">
        <v>2.5412E-3</v>
      </c>
      <c r="U25" s="252">
        <v>3.4134E-3</v>
      </c>
      <c r="V25" s="252">
        <v>4.2294999999999998E-3</v>
      </c>
      <c r="W25" s="252">
        <v>9.0979000000000008E-3</v>
      </c>
      <c r="X25" s="252">
        <v>1.3622499999999999E-2</v>
      </c>
      <c r="Y25" s="252">
        <v>1.7680000000000001E-2</v>
      </c>
      <c r="Z25" s="252">
        <v>2.1461000000000001E-2</v>
      </c>
      <c r="AA25" s="252">
        <v>2.5078199999999998E-2</v>
      </c>
      <c r="AB25" s="252">
        <v>2.8603099999999999E-2</v>
      </c>
      <c r="AC25" s="252">
        <v>3.2078700000000002E-2</v>
      </c>
      <c r="AD25" s="252">
        <v>3.5528700000000003E-2</v>
      </c>
      <c r="AE25" s="252">
        <v>3.8965899999999998E-2</v>
      </c>
      <c r="AF25" s="252">
        <v>8.4999999999999999E-6</v>
      </c>
      <c r="AG25" s="252">
        <v>-4.2200000000000003E-5</v>
      </c>
      <c r="AH25" s="252">
        <v>5.1659999999999998E-4</v>
      </c>
      <c r="AI25" s="252">
        <v>1.4744000000000001E-3</v>
      </c>
      <c r="AJ25" s="252">
        <v>2.4304000000000001E-3</v>
      </c>
      <c r="AK25" s="252">
        <v>3.2025000000000001E-3</v>
      </c>
      <c r="AL25" s="252">
        <v>4.0008999999999999E-3</v>
      </c>
      <c r="AM25" s="252">
        <v>5.2242E-3</v>
      </c>
      <c r="AN25" s="252">
        <v>6.1050999999999996E-3</v>
      </c>
      <c r="AO25" s="252">
        <v>9.4518999999999992E-3</v>
      </c>
      <c r="AP25" s="252">
        <v>1.2407700000000001E-2</v>
      </c>
      <c r="AQ25" s="252">
        <v>1.5528699999999999E-2</v>
      </c>
      <c r="AR25" s="252">
        <v>1.8273399999999999E-2</v>
      </c>
      <c r="AS25" s="252">
        <v>2.2079600000000001E-2</v>
      </c>
      <c r="AT25" s="252">
        <v>2.5076899999999999E-2</v>
      </c>
      <c r="AU25" s="252">
        <v>2.7136400000000001E-2</v>
      </c>
      <c r="AV25" s="252">
        <v>2.9098099999999998E-2</v>
      </c>
      <c r="AW25" s="252">
        <v>3.1049199999999999E-2</v>
      </c>
      <c r="AX25" s="252">
        <v>6.58E-5</v>
      </c>
      <c r="AY25" s="252">
        <v>1.7909999999999999E-4</v>
      </c>
      <c r="AZ25" s="252">
        <v>4.7619999999999997E-4</v>
      </c>
      <c r="BA25" s="252">
        <v>8.1110000000000004E-4</v>
      </c>
      <c r="BB25" s="252">
        <v>1.1386E-3</v>
      </c>
      <c r="BC25" s="252">
        <v>1.5093999999999999E-3</v>
      </c>
      <c r="BD25" s="252">
        <v>1.8783000000000001E-3</v>
      </c>
      <c r="BE25" s="252">
        <v>2.5994999999999998E-3</v>
      </c>
      <c r="BF25" s="252">
        <v>3.1388000000000002E-3</v>
      </c>
      <c r="BG25" s="252">
        <v>6.5288000000000004E-3</v>
      </c>
      <c r="BH25" s="252">
        <v>9.5563000000000002E-3</v>
      </c>
      <c r="BI25" s="252">
        <v>1.24891E-2</v>
      </c>
      <c r="BJ25" s="252">
        <v>1.5375399999999999E-2</v>
      </c>
      <c r="BK25" s="252">
        <v>1.8239399999999999E-2</v>
      </c>
      <c r="BL25" s="252">
        <v>2.1092300000000001E-2</v>
      </c>
      <c r="BM25" s="252">
        <v>2.39394E-2</v>
      </c>
      <c r="BN25" s="252">
        <v>2.67832E-2</v>
      </c>
      <c r="BO25" s="252">
        <v>2.9624899999999999E-2</v>
      </c>
      <c r="BP25" s="252">
        <v>-3.7000000000000002E-6</v>
      </c>
      <c r="BQ25" s="252">
        <v>-9.9000000000000001E-6</v>
      </c>
      <c r="BR25" s="252">
        <v>-1.5400000000000002E-5</v>
      </c>
      <c r="BS25" s="252">
        <v>-1.13E-5</v>
      </c>
      <c r="BT25" s="252">
        <v>8.1999999999999994E-6</v>
      </c>
      <c r="BU25" s="252">
        <v>3.29E-5</v>
      </c>
      <c r="BV25" s="252">
        <v>5.8100000000000003E-5</v>
      </c>
      <c r="BW25" s="252">
        <v>7.7999999999999999E-5</v>
      </c>
      <c r="BX25" s="252">
        <v>9.8999999999999994E-5</v>
      </c>
      <c r="BY25" s="252">
        <v>7.8499999999999997E-5</v>
      </c>
      <c r="BZ25" s="252">
        <v>-3.969E-4</v>
      </c>
      <c r="CA25" s="252">
        <v>-2.6350000000000001E-4</v>
      </c>
      <c r="CB25" s="252">
        <v>-1.1069999999999999E-4</v>
      </c>
      <c r="CC25" s="252">
        <v>2.51E-5</v>
      </c>
      <c r="CD25" s="252">
        <v>7.3572000000000004E-3</v>
      </c>
      <c r="CE25" s="252">
        <v>-3.6908000000000002E-3</v>
      </c>
      <c r="CF25" s="252">
        <v>-1.8819999999999999E-4</v>
      </c>
    </row>
    <row r="26" spans="1:84" s="65" customFormat="1" ht="12" x14ac:dyDescent="0.2">
      <c r="A26" s="59" t="s">
        <v>94</v>
      </c>
      <c r="B26" s="252">
        <v>2.26E-5</v>
      </c>
      <c r="C26" s="252">
        <v>1.315E-4</v>
      </c>
      <c r="D26" s="252">
        <v>4.9120000000000001E-4</v>
      </c>
      <c r="E26" s="252">
        <v>1.7917E-3</v>
      </c>
      <c r="F26" s="252">
        <v>3.4778000000000001E-3</v>
      </c>
      <c r="G26" s="252">
        <v>5.2557999999999997E-3</v>
      </c>
      <c r="H26" s="252">
        <v>7.0106999999999999E-3</v>
      </c>
      <c r="I26" s="252">
        <v>8.8187999999999999E-3</v>
      </c>
      <c r="J26" s="252">
        <v>1.21312E-2</v>
      </c>
      <c r="K26" s="252">
        <v>1.519E-2</v>
      </c>
      <c r="L26" s="252">
        <v>3.0019799999999999E-2</v>
      </c>
      <c r="M26" s="252">
        <v>4.3855499999999999E-2</v>
      </c>
      <c r="N26" s="252">
        <v>-1.6525999999999999E-3</v>
      </c>
      <c r="O26" s="252">
        <v>-1.9166000000000001E-3</v>
      </c>
      <c r="P26" s="252">
        <v>-1.0177000000000001E-3</v>
      </c>
      <c r="Q26" s="252">
        <v>5.0819999999999999E-4</v>
      </c>
      <c r="R26" s="252">
        <v>1.9445E-3</v>
      </c>
      <c r="S26" s="252">
        <v>3.0866999999999999E-3</v>
      </c>
      <c r="T26" s="252">
        <v>4.0800999999999997E-3</v>
      </c>
      <c r="U26" s="252">
        <v>5.5668000000000002E-3</v>
      </c>
      <c r="V26" s="252">
        <v>7.0115999999999998E-3</v>
      </c>
      <c r="W26" s="252">
        <v>1.6061499999999999E-2</v>
      </c>
      <c r="X26" s="252">
        <v>2.4525000000000002E-2</v>
      </c>
      <c r="Y26" s="252">
        <v>3.1980599999999998E-2</v>
      </c>
      <c r="Z26" s="252">
        <v>3.8853199999999997E-2</v>
      </c>
      <c r="AA26" s="252">
        <v>4.5395699999999997E-2</v>
      </c>
      <c r="AB26" s="252">
        <v>5.1758400000000003E-2</v>
      </c>
      <c r="AC26" s="252">
        <v>5.8027099999999998E-2</v>
      </c>
      <c r="AD26" s="252">
        <v>6.4248100000000002E-2</v>
      </c>
      <c r="AE26" s="252">
        <v>7.0445599999999997E-2</v>
      </c>
      <c r="AF26" s="252">
        <v>-7.6299999999999998E-5</v>
      </c>
      <c r="AG26" s="252">
        <v>-1.739E-4</v>
      </c>
      <c r="AH26" s="252">
        <v>6.3710000000000004E-4</v>
      </c>
      <c r="AI26" s="252">
        <v>2.2182E-3</v>
      </c>
      <c r="AJ26" s="252">
        <v>3.8807999999999998E-3</v>
      </c>
      <c r="AK26" s="252">
        <v>5.2582999999999996E-3</v>
      </c>
      <c r="AL26" s="252">
        <v>6.6684999999999999E-3</v>
      </c>
      <c r="AM26" s="252">
        <v>8.8301000000000004E-3</v>
      </c>
      <c r="AN26" s="252">
        <v>1.0379299999999999E-2</v>
      </c>
      <c r="AO26" s="252">
        <v>1.62728E-2</v>
      </c>
      <c r="AP26" s="252">
        <v>2.1468600000000001E-2</v>
      </c>
      <c r="AQ26" s="252">
        <v>2.6780999999999999E-2</v>
      </c>
      <c r="AR26" s="252">
        <v>3.1337499999999997E-2</v>
      </c>
      <c r="AS26" s="252">
        <v>3.7727900000000002E-2</v>
      </c>
      <c r="AT26" s="252">
        <v>4.2848299999999999E-2</v>
      </c>
      <c r="AU26" s="252">
        <v>4.6519499999999998E-2</v>
      </c>
      <c r="AV26" s="252">
        <v>5.0155499999999999E-2</v>
      </c>
      <c r="AW26" s="252">
        <v>5.3866400000000002E-2</v>
      </c>
      <c r="AX26" s="252">
        <v>9.2100000000000003E-5</v>
      </c>
      <c r="AY26" s="252">
        <v>2.6249999999999998E-4</v>
      </c>
      <c r="AZ26" s="252">
        <v>7.2510000000000001E-4</v>
      </c>
      <c r="BA26" s="252">
        <v>1.2685000000000001E-3</v>
      </c>
      <c r="BB26" s="252">
        <v>1.8205999999999999E-3</v>
      </c>
      <c r="BC26" s="252">
        <v>2.4575999999999999E-3</v>
      </c>
      <c r="BD26" s="252">
        <v>3.1034999999999999E-3</v>
      </c>
      <c r="BE26" s="252">
        <v>4.3899000000000004E-3</v>
      </c>
      <c r="BF26" s="252">
        <v>5.3813000000000003E-3</v>
      </c>
      <c r="BG26" s="252">
        <v>1.1585700000000001E-2</v>
      </c>
      <c r="BH26" s="252">
        <v>1.7159500000000001E-2</v>
      </c>
      <c r="BI26" s="252">
        <v>2.25501E-2</v>
      </c>
      <c r="BJ26" s="252">
        <v>2.7849200000000001E-2</v>
      </c>
      <c r="BK26" s="252">
        <v>3.3104099999999997E-2</v>
      </c>
      <c r="BL26" s="252">
        <v>3.8337000000000003E-2</v>
      </c>
      <c r="BM26" s="252">
        <v>4.3558300000000001E-2</v>
      </c>
      <c r="BN26" s="252">
        <v>4.8772900000000001E-2</v>
      </c>
      <c r="BO26" s="252">
        <v>5.3983299999999998E-2</v>
      </c>
      <c r="BP26" s="252">
        <v>-1.04E-5</v>
      </c>
      <c r="BQ26" s="252">
        <v>-2.83E-5</v>
      </c>
      <c r="BR26" s="252">
        <v>-4.3999999999999999E-5</v>
      </c>
      <c r="BS26" s="252">
        <v>-3.18E-5</v>
      </c>
      <c r="BT26" s="252">
        <v>2.5899999999999999E-5</v>
      </c>
      <c r="BU26" s="252">
        <v>9.8999999999999994E-5</v>
      </c>
      <c r="BV26" s="252">
        <v>1.7320000000000001E-4</v>
      </c>
      <c r="BW26" s="252">
        <v>2.3039999999999999E-4</v>
      </c>
      <c r="BX26" s="252">
        <v>2.7839999999999999E-4</v>
      </c>
      <c r="BY26" s="252">
        <v>1.7560000000000001E-4</v>
      </c>
      <c r="BZ26" s="252">
        <v>-1.8883999999999999E-3</v>
      </c>
      <c r="CA26" s="252">
        <v>-4.573E-4</v>
      </c>
      <c r="CB26" s="252">
        <v>-2.1359999999999999E-4</v>
      </c>
      <c r="CC26" s="252">
        <v>2.5199999999999999E-5</v>
      </c>
      <c r="CD26" s="252">
        <v>1.53426E-2</v>
      </c>
      <c r="CE26" s="252">
        <v>-8.2057999999999992E-3</v>
      </c>
      <c r="CF26" s="252">
        <v>1.3764999999999999E-3</v>
      </c>
    </row>
    <row r="27" spans="1:84" s="65" customFormat="1" ht="12" x14ac:dyDescent="0.2">
      <c r="A27" s="59" t="s">
        <v>95</v>
      </c>
      <c r="B27" s="252">
        <v>3.4E-5</v>
      </c>
      <c r="C27" s="252">
        <v>1.797E-4</v>
      </c>
      <c r="D27" s="252">
        <v>6.5390000000000001E-4</v>
      </c>
      <c r="E27" s="252">
        <v>2.3668999999999999E-3</v>
      </c>
      <c r="F27" s="252">
        <v>4.6077000000000002E-3</v>
      </c>
      <c r="G27" s="252">
        <v>6.9779999999999998E-3</v>
      </c>
      <c r="H27" s="252">
        <v>9.3188000000000003E-3</v>
      </c>
      <c r="I27" s="252">
        <v>1.17384E-2</v>
      </c>
      <c r="J27" s="252">
        <v>1.6244600000000001E-2</v>
      </c>
      <c r="K27" s="252">
        <v>2.0564900000000001E-2</v>
      </c>
      <c r="L27" s="252">
        <v>4.3855499999999999E-2</v>
      </c>
      <c r="M27" s="252">
        <v>6.7544499999999993E-2</v>
      </c>
      <c r="N27" s="252">
        <v>-2.1381E-3</v>
      </c>
      <c r="O27" s="252">
        <v>-2.5306999999999999E-3</v>
      </c>
      <c r="P27" s="252">
        <v>-1.4496999999999999E-3</v>
      </c>
      <c r="Q27" s="252">
        <v>4.8079999999999998E-4</v>
      </c>
      <c r="R27" s="252">
        <v>2.2991999999999999E-3</v>
      </c>
      <c r="S27" s="252">
        <v>3.7442E-3</v>
      </c>
      <c r="T27" s="252">
        <v>5.0010999999999996E-3</v>
      </c>
      <c r="U27" s="252">
        <v>6.9195999999999997E-3</v>
      </c>
      <c r="V27" s="252">
        <v>8.8365000000000006E-3</v>
      </c>
      <c r="W27" s="252">
        <v>2.1327499999999999E-2</v>
      </c>
      <c r="X27" s="252">
        <v>3.3155200000000003E-2</v>
      </c>
      <c r="Y27" s="252">
        <v>4.3482600000000003E-2</v>
      </c>
      <c r="Z27" s="252">
        <v>5.2941700000000001E-2</v>
      </c>
      <c r="AA27" s="252">
        <v>6.1919799999999997E-2</v>
      </c>
      <c r="AB27" s="252">
        <v>7.0639900000000005E-2</v>
      </c>
      <c r="AC27" s="252">
        <v>7.9226199999999997E-2</v>
      </c>
      <c r="AD27" s="252">
        <v>8.7744799999999998E-2</v>
      </c>
      <c r="AE27" s="252">
        <v>9.6229899999999993E-2</v>
      </c>
      <c r="AF27" s="252">
        <v>-1.7420000000000001E-4</v>
      </c>
      <c r="AG27" s="252">
        <v>-3.0830000000000001E-4</v>
      </c>
      <c r="AH27" s="252">
        <v>6.6379999999999998E-4</v>
      </c>
      <c r="AI27" s="252">
        <v>2.7284000000000002E-3</v>
      </c>
      <c r="AJ27" s="252">
        <v>4.9709999999999997E-3</v>
      </c>
      <c r="AK27" s="252">
        <v>6.8566E-3</v>
      </c>
      <c r="AL27" s="252">
        <v>8.7734000000000006E-3</v>
      </c>
      <c r="AM27" s="252">
        <v>1.16966E-2</v>
      </c>
      <c r="AN27" s="252">
        <v>1.37637E-2</v>
      </c>
      <c r="AO27" s="252">
        <v>2.15616E-2</v>
      </c>
      <c r="AP27" s="252">
        <v>2.85305E-2</v>
      </c>
      <c r="AQ27" s="252">
        <v>3.5587000000000001E-2</v>
      </c>
      <c r="AR27" s="252">
        <v>4.15325E-2</v>
      </c>
      <c r="AS27" s="252">
        <v>4.9831800000000002E-2</v>
      </c>
      <c r="AT27" s="252">
        <v>5.6414600000000002E-2</v>
      </c>
      <c r="AU27" s="252">
        <v>6.1086599999999998E-2</v>
      </c>
      <c r="AV27" s="252">
        <v>6.5722199999999995E-2</v>
      </c>
      <c r="AW27" s="252">
        <v>7.0461499999999996E-2</v>
      </c>
      <c r="AX27" s="252">
        <v>1.082E-4</v>
      </c>
      <c r="AY27" s="252">
        <v>3.1789999999999998E-4</v>
      </c>
      <c r="AZ27" s="252">
        <v>8.9380000000000004E-4</v>
      </c>
      <c r="BA27" s="252">
        <v>1.586E-3</v>
      </c>
      <c r="BB27" s="252">
        <v>2.3067000000000001E-3</v>
      </c>
      <c r="BC27" s="252">
        <v>3.1492E-3</v>
      </c>
      <c r="BD27" s="252">
        <v>4.0137000000000003E-3</v>
      </c>
      <c r="BE27" s="252">
        <v>5.7532E-3</v>
      </c>
      <c r="BF27" s="252">
        <v>7.1148000000000001E-3</v>
      </c>
      <c r="BG27" s="252">
        <v>1.5614299999999999E-2</v>
      </c>
      <c r="BH27" s="252">
        <v>2.3281300000000001E-2</v>
      </c>
      <c r="BI27" s="252">
        <v>3.0695500000000001E-2</v>
      </c>
      <c r="BJ27" s="252">
        <v>3.7981800000000003E-2</v>
      </c>
      <c r="BK27" s="252">
        <v>4.5205599999999999E-2</v>
      </c>
      <c r="BL27" s="252">
        <v>5.2398199999999999E-2</v>
      </c>
      <c r="BM27" s="252">
        <v>5.9574099999999998E-2</v>
      </c>
      <c r="BN27" s="252">
        <v>6.6740400000000005E-2</v>
      </c>
      <c r="BO27" s="252">
        <v>7.3900599999999997E-2</v>
      </c>
      <c r="BP27" s="252">
        <v>-1.8600000000000001E-5</v>
      </c>
      <c r="BQ27" s="252">
        <v>-5.0899999999999997E-5</v>
      </c>
      <c r="BR27" s="252">
        <v>-8.0099999999999995E-5</v>
      </c>
      <c r="BS27" s="252">
        <v>-6.1299999999999999E-5</v>
      </c>
      <c r="BT27" s="252">
        <v>3.9799999999999998E-5</v>
      </c>
      <c r="BU27" s="252">
        <v>1.697E-4</v>
      </c>
      <c r="BV27" s="252">
        <v>3.0229999999999998E-4</v>
      </c>
      <c r="BW27" s="252">
        <v>4.0400000000000001E-4</v>
      </c>
      <c r="BX27" s="252">
        <v>4.8069999999999997E-4</v>
      </c>
      <c r="BY27" s="252">
        <v>2.6429999999999997E-4</v>
      </c>
      <c r="BZ27" s="252">
        <v>-4.0213999999999996E-3</v>
      </c>
      <c r="CA27" s="252">
        <v>-6.9059999999999998E-4</v>
      </c>
      <c r="CB27" s="252">
        <v>-3.3560000000000003E-4</v>
      </c>
      <c r="CC27" s="252">
        <v>2.3499999999999999E-5</v>
      </c>
      <c r="CD27" s="252">
        <v>2.2152100000000001E-2</v>
      </c>
      <c r="CE27" s="252">
        <v>-1.2493499999999999E-2</v>
      </c>
      <c r="CF27" s="252">
        <v>3.1113E-3</v>
      </c>
    </row>
    <row r="28" spans="1:84" s="65" customFormat="1" ht="12" x14ac:dyDescent="0.2">
      <c r="A28" s="59" t="s">
        <v>37</v>
      </c>
      <c r="B28" s="252">
        <v>3.9999999999999998E-6</v>
      </c>
      <c r="C28" s="252">
        <v>1.2799999999999999E-5</v>
      </c>
      <c r="D28" s="252">
        <v>1.6699999999999999E-5</v>
      </c>
      <c r="E28" s="252">
        <v>-3.96E-5</v>
      </c>
      <c r="F28" s="252">
        <v>-1.615E-4</v>
      </c>
      <c r="G28" s="252">
        <v>-3.0499999999999999E-4</v>
      </c>
      <c r="H28" s="252">
        <v>-4.461E-4</v>
      </c>
      <c r="I28" s="252">
        <v>-5.8330000000000003E-4</v>
      </c>
      <c r="J28" s="252">
        <v>-8.1150000000000005E-4</v>
      </c>
      <c r="K28" s="252">
        <v>-9.9339999999999997E-4</v>
      </c>
      <c r="L28" s="252">
        <v>-1.6525999999999999E-3</v>
      </c>
      <c r="M28" s="252">
        <v>-2.1381E-3</v>
      </c>
      <c r="N28" s="252">
        <v>8.7109999999999998E-4</v>
      </c>
      <c r="O28" s="252">
        <v>1.0165E-3</v>
      </c>
      <c r="P28" s="252">
        <v>9.8229999999999997E-4</v>
      </c>
      <c r="Q28" s="252">
        <v>8.4270000000000005E-4</v>
      </c>
      <c r="R28" s="252">
        <v>7.0390000000000003E-4</v>
      </c>
      <c r="S28" s="252">
        <v>5.8839999999999999E-4</v>
      </c>
      <c r="T28" s="252">
        <v>5.1460000000000004E-4</v>
      </c>
      <c r="U28" s="252">
        <v>4.0410000000000001E-4</v>
      </c>
      <c r="V28" s="252">
        <v>3.412E-4</v>
      </c>
      <c r="W28" s="252">
        <v>1.392E-4</v>
      </c>
      <c r="X28" s="252">
        <v>-6.0699999999999998E-5</v>
      </c>
      <c r="Y28" s="252">
        <v>-2.1320000000000001E-4</v>
      </c>
      <c r="Z28" s="252">
        <v>-3.2870000000000002E-4</v>
      </c>
      <c r="AA28" s="252">
        <v>-4.237E-4</v>
      </c>
      <c r="AB28" s="252">
        <v>-5.084E-4</v>
      </c>
      <c r="AC28" s="252">
        <v>-5.8779999999999998E-4</v>
      </c>
      <c r="AD28" s="252">
        <v>-6.6450000000000005E-4</v>
      </c>
      <c r="AE28" s="252">
        <v>-7.3950000000000003E-4</v>
      </c>
      <c r="AF28" s="252">
        <v>1.2310000000000001E-4</v>
      </c>
      <c r="AG28" s="252">
        <v>1.4809999999999999E-4</v>
      </c>
      <c r="AH28" s="252">
        <v>2.1770000000000001E-4</v>
      </c>
      <c r="AI28" s="252">
        <v>2.052E-4</v>
      </c>
      <c r="AJ28" s="252">
        <v>1.4009999999999999E-4</v>
      </c>
      <c r="AK28" s="252">
        <v>6.3499999999999999E-5</v>
      </c>
      <c r="AL28" s="252">
        <v>-3.9999999999999998E-6</v>
      </c>
      <c r="AM28" s="252">
        <v>-1.158E-4</v>
      </c>
      <c r="AN28" s="252">
        <v>-1.9909999999999999E-4</v>
      </c>
      <c r="AO28" s="252">
        <v>-5.4869999999999995E-4</v>
      </c>
      <c r="AP28" s="252">
        <v>-9.2710000000000004E-4</v>
      </c>
      <c r="AQ28" s="252">
        <v>-1.2512000000000001E-3</v>
      </c>
      <c r="AR28" s="252">
        <v>-1.4358999999999999E-3</v>
      </c>
      <c r="AS28" s="252">
        <v>-1.6169999999999999E-3</v>
      </c>
      <c r="AT28" s="252">
        <v>-1.6956E-3</v>
      </c>
      <c r="AU28" s="252">
        <v>-1.7179999999999999E-3</v>
      </c>
      <c r="AV28" s="252">
        <v>-1.7685000000000001E-3</v>
      </c>
      <c r="AW28" s="252">
        <v>-1.8582E-3</v>
      </c>
      <c r="AX28" s="252">
        <v>1.0499999999999999E-5</v>
      </c>
      <c r="AY28" s="252">
        <v>1.6200000000000001E-5</v>
      </c>
      <c r="AZ28" s="252">
        <v>7.3000000000000004E-6</v>
      </c>
      <c r="BA28" s="252">
        <v>-2.02E-5</v>
      </c>
      <c r="BB28" s="252">
        <v>-5.5500000000000001E-5</v>
      </c>
      <c r="BC28" s="252">
        <v>-9.5799999999999998E-5</v>
      </c>
      <c r="BD28" s="252">
        <v>-1.3669999999999999E-4</v>
      </c>
      <c r="BE28" s="252">
        <v>-2.1479999999999999E-4</v>
      </c>
      <c r="BF28" s="252">
        <v>-2.7139999999999998E-4</v>
      </c>
      <c r="BG28" s="252">
        <v>-5.4949999999999997E-4</v>
      </c>
      <c r="BH28" s="252">
        <v>-7.559E-4</v>
      </c>
      <c r="BI28" s="252">
        <v>-9.4669999999999997E-4</v>
      </c>
      <c r="BJ28" s="252">
        <v>-1.1324E-3</v>
      </c>
      <c r="BK28" s="252">
        <v>-1.3165E-3</v>
      </c>
      <c r="BL28" s="252">
        <v>-1.5E-3</v>
      </c>
      <c r="BM28" s="252">
        <v>-1.6833E-3</v>
      </c>
      <c r="BN28" s="252">
        <v>-1.8665999999999999E-3</v>
      </c>
      <c r="BO28" s="252">
        <v>-2.0498999999999999E-3</v>
      </c>
      <c r="BP28" s="252">
        <v>-1.5E-6</v>
      </c>
      <c r="BQ28" s="252">
        <v>-3.7000000000000002E-6</v>
      </c>
      <c r="BR28" s="252">
        <v>-4.8999999999999997E-6</v>
      </c>
      <c r="BS28" s="252">
        <v>-9.9999999999999995E-7</v>
      </c>
      <c r="BT28" s="252">
        <v>7.5000000000000002E-6</v>
      </c>
      <c r="BU28" s="252">
        <v>1.56E-5</v>
      </c>
      <c r="BV28" s="252">
        <v>2.1999999999999999E-5</v>
      </c>
      <c r="BW28" s="252">
        <v>2.5599999999999999E-5</v>
      </c>
      <c r="BX28" s="252">
        <v>2.6800000000000001E-5</v>
      </c>
      <c r="BY28" s="252">
        <v>2.0999999999999999E-5</v>
      </c>
      <c r="BZ28" s="252">
        <v>-2.4199999999999999E-5</v>
      </c>
      <c r="CA28" s="252">
        <v>-1.154E-4</v>
      </c>
      <c r="CB28" s="252">
        <v>-2.51E-5</v>
      </c>
      <c r="CC28" s="252">
        <v>-4.8999999999999997E-6</v>
      </c>
      <c r="CD28" s="252">
        <v>1.7369999999999999E-4</v>
      </c>
      <c r="CE28" s="252">
        <v>2.7080000000000002E-4</v>
      </c>
      <c r="CF28" s="252">
        <v>1.0141E-3</v>
      </c>
    </row>
    <row r="29" spans="1:84" s="65" customFormat="1" ht="12" x14ac:dyDescent="0.2">
      <c r="A29" s="59" t="s">
        <v>38</v>
      </c>
      <c r="B29" s="252">
        <v>7.0999999999999998E-6</v>
      </c>
      <c r="C29" s="252">
        <v>2.3E-5</v>
      </c>
      <c r="D29" s="252">
        <v>3.8600000000000003E-5</v>
      </c>
      <c r="E29" s="252">
        <v>-3.7000000000000002E-6</v>
      </c>
      <c r="F29" s="252">
        <v>-1.3180000000000001E-4</v>
      </c>
      <c r="G29" s="252">
        <v>-2.9329999999999997E-4</v>
      </c>
      <c r="H29" s="252">
        <v>-4.5600000000000003E-4</v>
      </c>
      <c r="I29" s="252">
        <v>-6.1550000000000005E-4</v>
      </c>
      <c r="J29" s="252">
        <v>-8.8520000000000005E-4</v>
      </c>
      <c r="K29" s="252">
        <v>-1.1034E-3</v>
      </c>
      <c r="L29" s="252">
        <v>-1.9166000000000001E-3</v>
      </c>
      <c r="M29" s="252">
        <v>-2.5306999999999999E-3</v>
      </c>
      <c r="N29" s="252">
        <v>1.0165E-3</v>
      </c>
      <c r="O29" s="252">
        <v>1.3151E-3</v>
      </c>
      <c r="P29" s="252">
        <v>1.3718000000000001E-3</v>
      </c>
      <c r="Q29" s="252">
        <v>1.2218999999999999E-3</v>
      </c>
      <c r="R29" s="252">
        <v>1.0583000000000001E-3</v>
      </c>
      <c r="S29" s="252">
        <v>9.2250000000000003E-4</v>
      </c>
      <c r="T29" s="252">
        <v>8.4690000000000004E-4</v>
      </c>
      <c r="U29" s="252">
        <v>7.4299999999999995E-4</v>
      </c>
      <c r="V29" s="252">
        <v>7.0770000000000002E-4</v>
      </c>
      <c r="W29" s="252">
        <v>6.8320000000000002E-4</v>
      </c>
      <c r="X29" s="252">
        <v>5.7160000000000002E-4</v>
      </c>
      <c r="Y29" s="252">
        <v>4.796E-4</v>
      </c>
      <c r="Z29" s="252">
        <v>4.1869999999999999E-4</v>
      </c>
      <c r="AA29" s="252">
        <v>3.769E-4</v>
      </c>
      <c r="AB29" s="252">
        <v>3.456E-4</v>
      </c>
      <c r="AC29" s="252">
        <v>3.2029999999999998E-4</v>
      </c>
      <c r="AD29" s="252">
        <v>2.989E-4</v>
      </c>
      <c r="AE29" s="252">
        <v>2.8009999999999998E-4</v>
      </c>
      <c r="AF29" s="252">
        <v>1.5750000000000001E-4</v>
      </c>
      <c r="AG29" s="252">
        <v>1.8019999999999999E-4</v>
      </c>
      <c r="AH29" s="252">
        <v>2.9819999999999998E-4</v>
      </c>
      <c r="AI29" s="252">
        <v>3.1609999999999999E-4</v>
      </c>
      <c r="AJ29" s="252">
        <v>2.5569999999999998E-4</v>
      </c>
      <c r="AK29" s="252">
        <v>1.7110000000000001E-4</v>
      </c>
      <c r="AL29" s="252">
        <v>9.8300000000000004E-5</v>
      </c>
      <c r="AM29" s="252">
        <v>-2.51E-5</v>
      </c>
      <c r="AN29" s="252">
        <v>-1.167E-4</v>
      </c>
      <c r="AO29" s="252">
        <v>-4.9830000000000002E-4</v>
      </c>
      <c r="AP29" s="252">
        <v>-9.6270000000000004E-4</v>
      </c>
      <c r="AQ29" s="252">
        <v>-1.3974E-3</v>
      </c>
      <c r="AR29" s="252">
        <v>-1.6697000000000001E-3</v>
      </c>
      <c r="AS29" s="252">
        <v>-1.9168E-3</v>
      </c>
      <c r="AT29" s="252">
        <v>-2.0163999999999998E-3</v>
      </c>
      <c r="AU29" s="252">
        <v>-2.0251000000000002E-3</v>
      </c>
      <c r="AV29" s="252">
        <v>-2.0517000000000001E-3</v>
      </c>
      <c r="AW29" s="252">
        <v>-2.1164000000000001E-3</v>
      </c>
      <c r="AX29" s="252">
        <v>1.77E-5</v>
      </c>
      <c r="AY29" s="252">
        <v>3.0800000000000003E-5</v>
      </c>
      <c r="AZ29" s="252">
        <v>3.2199999999999997E-5</v>
      </c>
      <c r="BA29" s="252">
        <v>8.8999999999999995E-6</v>
      </c>
      <c r="BB29" s="252">
        <v>-2.6800000000000001E-5</v>
      </c>
      <c r="BC29" s="252">
        <v>-6.8700000000000003E-5</v>
      </c>
      <c r="BD29" s="252">
        <v>-1.1290000000000001E-4</v>
      </c>
      <c r="BE29" s="252">
        <v>-1.9909999999999999E-4</v>
      </c>
      <c r="BF29" s="252">
        <v>-2.6400000000000002E-4</v>
      </c>
      <c r="BG29" s="252">
        <v>-5.6369999999999999E-4</v>
      </c>
      <c r="BH29" s="252">
        <v>-7.7590000000000005E-4</v>
      </c>
      <c r="BI29" s="252">
        <v>-9.6679999999999997E-4</v>
      </c>
      <c r="BJ29" s="252">
        <v>-1.1505E-3</v>
      </c>
      <c r="BK29" s="252">
        <v>-1.3319E-3</v>
      </c>
      <c r="BL29" s="252">
        <v>-1.5126E-3</v>
      </c>
      <c r="BM29" s="252">
        <v>-1.6930999999999999E-3</v>
      </c>
      <c r="BN29" s="252">
        <v>-1.8737000000000001E-3</v>
      </c>
      <c r="BO29" s="252">
        <v>-2.0542999999999998E-3</v>
      </c>
      <c r="BP29" s="252">
        <v>-1.1999999999999999E-6</v>
      </c>
      <c r="BQ29" s="252">
        <v>-3.0000000000000001E-6</v>
      </c>
      <c r="BR29" s="252">
        <v>-4.1999999999999996E-6</v>
      </c>
      <c r="BS29" s="252">
        <v>-2.3E-6</v>
      </c>
      <c r="BT29" s="252">
        <v>2.6000000000000001E-6</v>
      </c>
      <c r="BU29" s="252">
        <v>7.0999999999999998E-6</v>
      </c>
      <c r="BV29" s="252">
        <v>1.01E-5</v>
      </c>
      <c r="BW29" s="252">
        <v>1.08E-5</v>
      </c>
      <c r="BX29" s="252">
        <v>6.9E-6</v>
      </c>
      <c r="BY29" s="252">
        <v>-2.7999999999999999E-6</v>
      </c>
      <c r="BZ29" s="252">
        <v>-7.8300000000000006E-5</v>
      </c>
      <c r="CA29" s="252">
        <v>-1.5540000000000001E-4</v>
      </c>
      <c r="CB29" s="252">
        <v>-3.0700000000000001E-5</v>
      </c>
      <c r="CC29" s="252">
        <v>-5.9000000000000003E-6</v>
      </c>
      <c r="CD29" s="252">
        <v>2.4840000000000002E-4</v>
      </c>
      <c r="CE29" s="252">
        <v>5.1880000000000003E-4</v>
      </c>
      <c r="CF29" s="252">
        <v>1.3175000000000001E-3</v>
      </c>
    </row>
    <row r="30" spans="1:84" s="65" customFormat="1" ht="12" x14ac:dyDescent="0.2">
      <c r="A30" s="59" t="s">
        <v>39</v>
      </c>
      <c r="B30" s="252">
        <v>1.0900000000000001E-5</v>
      </c>
      <c r="C30" s="252">
        <v>3.79E-5</v>
      </c>
      <c r="D30" s="252">
        <v>8.0799999999999999E-5</v>
      </c>
      <c r="E30" s="252">
        <v>1.1290000000000001E-4</v>
      </c>
      <c r="F30" s="252">
        <v>5.63E-5</v>
      </c>
      <c r="G30" s="252">
        <v>-4.1E-5</v>
      </c>
      <c r="H30" s="252">
        <v>-1.438E-4</v>
      </c>
      <c r="I30" s="252">
        <v>-2.4159999999999999E-4</v>
      </c>
      <c r="J30" s="252">
        <v>-4.0210000000000002E-4</v>
      </c>
      <c r="K30" s="252">
        <v>-5.2689999999999996E-4</v>
      </c>
      <c r="L30" s="252">
        <v>-1.0177000000000001E-3</v>
      </c>
      <c r="M30" s="252">
        <v>-1.4496999999999999E-3</v>
      </c>
      <c r="N30" s="252">
        <v>9.8229999999999997E-4</v>
      </c>
      <c r="O30" s="252">
        <v>1.3718000000000001E-3</v>
      </c>
      <c r="P30" s="252">
        <v>1.6562E-3</v>
      </c>
      <c r="Q30" s="252">
        <v>1.6558E-3</v>
      </c>
      <c r="R30" s="252">
        <v>1.5732999999999999E-3</v>
      </c>
      <c r="S30" s="252">
        <v>1.4786999999999999E-3</v>
      </c>
      <c r="T30" s="252">
        <v>1.4441E-3</v>
      </c>
      <c r="U30" s="252">
        <v>1.3939E-3</v>
      </c>
      <c r="V30" s="252">
        <v>1.4293999999999999E-3</v>
      </c>
      <c r="W30" s="252">
        <v>1.8795000000000001E-3</v>
      </c>
      <c r="X30" s="252">
        <v>2.1570000000000001E-3</v>
      </c>
      <c r="Y30" s="252">
        <v>2.4093999999999999E-3</v>
      </c>
      <c r="Z30" s="252">
        <v>2.6732000000000001E-3</v>
      </c>
      <c r="AA30" s="252">
        <v>2.9448E-3</v>
      </c>
      <c r="AB30" s="252">
        <v>3.2209000000000001E-3</v>
      </c>
      <c r="AC30" s="252">
        <v>3.5003999999999999E-3</v>
      </c>
      <c r="AD30" s="252">
        <v>3.7827999999999998E-3</v>
      </c>
      <c r="AE30" s="252">
        <v>4.0677999999999999E-3</v>
      </c>
      <c r="AF30" s="252">
        <v>1.9369999999999999E-4</v>
      </c>
      <c r="AG30" s="252">
        <v>2.0770000000000001E-4</v>
      </c>
      <c r="AH30" s="252">
        <v>3.968E-4</v>
      </c>
      <c r="AI30" s="252">
        <v>5.0290000000000003E-4</v>
      </c>
      <c r="AJ30" s="252">
        <v>5.0650000000000001E-4</v>
      </c>
      <c r="AK30" s="252">
        <v>4.618E-4</v>
      </c>
      <c r="AL30" s="252">
        <v>4.3350000000000002E-4</v>
      </c>
      <c r="AM30" s="252">
        <v>3.8289999999999998E-4</v>
      </c>
      <c r="AN30" s="252">
        <v>3.5609999999999998E-4</v>
      </c>
      <c r="AO30" s="252">
        <v>3.0479999999999998E-4</v>
      </c>
      <c r="AP30" s="252">
        <v>1.048E-4</v>
      </c>
      <c r="AQ30" s="252">
        <v>-1.1510000000000001E-4</v>
      </c>
      <c r="AR30" s="252">
        <v>-2.3819999999999999E-4</v>
      </c>
      <c r="AS30" s="252">
        <v>-2.611E-4</v>
      </c>
      <c r="AT30" s="252">
        <v>-1.85E-4</v>
      </c>
      <c r="AU30" s="252">
        <v>-5.9799999999999997E-5</v>
      </c>
      <c r="AV30" s="252">
        <v>6.9200000000000002E-5</v>
      </c>
      <c r="AW30" s="252">
        <v>1.838E-4</v>
      </c>
      <c r="AX30" s="252">
        <v>3.0000000000000001E-5</v>
      </c>
      <c r="AY30" s="252">
        <v>6.0000000000000002E-5</v>
      </c>
      <c r="AZ30" s="252">
        <v>9.6199999999999994E-5</v>
      </c>
      <c r="BA30" s="252">
        <v>1.0459999999999999E-4</v>
      </c>
      <c r="BB30" s="252">
        <v>9.6000000000000002E-5</v>
      </c>
      <c r="BC30" s="252">
        <v>8.3900000000000006E-5</v>
      </c>
      <c r="BD30" s="252">
        <v>6.8800000000000005E-5</v>
      </c>
      <c r="BE30" s="252">
        <v>3.9499999999999998E-5</v>
      </c>
      <c r="BF30" s="252">
        <v>1.7399999999999999E-5</v>
      </c>
      <c r="BG30" s="252">
        <v>2.1100000000000001E-5</v>
      </c>
      <c r="BH30" s="252">
        <v>9.6799999999999995E-5</v>
      </c>
      <c r="BI30" s="252">
        <v>1.894E-4</v>
      </c>
      <c r="BJ30" s="252">
        <v>2.8600000000000001E-4</v>
      </c>
      <c r="BK30" s="252">
        <v>3.8329999999999999E-4</v>
      </c>
      <c r="BL30" s="252">
        <v>4.8020000000000002E-4</v>
      </c>
      <c r="BM30" s="252">
        <v>5.7660000000000003E-4</v>
      </c>
      <c r="BN30" s="252">
        <v>6.7259999999999998E-4</v>
      </c>
      <c r="BO30" s="252">
        <v>7.6829999999999997E-4</v>
      </c>
      <c r="BP30" s="252">
        <v>-2.9999999999999999E-7</v>
      </c>
      <c r="BQ30" s="252">
        <v>-8.9999999999999996E-7</v>
      </c>
      <c r="BR30" s="252">
        <v>-2.0999999999999998E-6</v>
      </c>
      <c r="BS30" s="252">
        <v>-6.1E-6</v>
      </c>
      <c r="BT30" s="252">
        <v>-1.1600000000000001E-5</v>
      </c>
      <c r="BU30" s="252">
        <v>-1.8199999999999999E-5</v>
      </c>
      <c r="BV30" s="252">
        <v>-2.69E-5</v>
      </c>
      <c r="BW30" s="252">
        <v>-3.6699999999999998E-5</v>
      </c>
      <c r="BX30" s="252">
        <v>-6.2000000000000003E-5</v>
      </c>
      <c r="BY30" s="252">
        <v>-8.9499999999999994E-5</v>
      </c>
      <c r="BZ30" s="252">
        <v>-1.894E-4</v>
      </c>
      <c r="CA30" s="252">
        <v>-1.8699999999999999E-4</v>
      </c>
      <c r="CB30" s="252">
        <v>-2.4499999999999999E-5</v>
      </c>
      <c r="CC30" s="252">
        <v>-5.3000000000000001E-6</v>
      </c>
      <c r="CD30" s="252">
        <v>1.0899E-3</v>
      </c>
      <c r="CE30" s="252">
        <v>4.8799999999999999E-4</v>
      </c>
      <c r="CF30" s="252">
        <v>1.3725E-3</v>
      </c>
    </row>
    <row r="31" spans="1:84" s="65" customFormat="1" ht="12" x14ac:dyDescent="0.2">
      <c r="A31" s="59" t="s">
        <v>40</v>
      </c>
      <c r="B31" s="252">
        <v>1.2799999999999999E-5</v>
      </c>
      <c r="C31" s="252">
        <v>4.7899999999999999E-5</v>
      </c>
      <c r="D31" s="252">
        <v>1.1620000000000001E-4</v>
      </c>
      <c r="E31" s="252">
        <v>2.3680000000000001E-4</v>
      </c>
      <c r="F31" s="252">
        <v>2.8739999999999999E-4</v>
      </c>
      <c r="G31" s="252">
        <v>2.9920000000000001E-4</v>
      </c>
      <c r="H31" s="252">
        <v>3.0309999999999999E-4</v>
      </c>
      <c r="I31" s="252">
        <v>3.1500000000000001E-4</v>
      </c>
      <c r="J31" s="252">
        <v>3.4979999999999999E-4</v>
      </c>
      <c r="K31" s="252">
        <v>3.9199999999999999E-4</v>
      </c>
      <c r="L31" s="252">
        <v>5.0819999999999999E-4</v>
      </c>
      <c r="M31" s="252">
        <v>4.8079999999999998E-4</v>
      </c>
      <c r="N31" s="252">
        <v>8.4270000000000005E-4</v>
      </c>
      <c r="O31" s="252">
        <v>1.2218999999999999E-3</v>
      </c>
      <c r="P31" s="252">
        <v>1.6558E-3</v>
      </c>
      <c r="Q31" s="252">
        <v>1.8415E-3</v>
      </c>
      <c r="R31" s="252">
        <v>1.9053E-3</v>
      </c>
      <c r="S31" s="252">
        <v>1.9096E-3</v>
      </c>
      <c r="T31" s="252">
        <v>1.9543999999999998E-3</v>
      </c>
      <c r="U31" s="252">
        <v>2E-3</v>
      </c>
      <c r="V31" s="252">
        <v>2.1212000000000002E-3</v>
      </c>
      <c r="W31" s="252">
        <v>3.0923000000000001E-3</v>
      </c>
      <c r="X31" s="252">
        <v>3.8733000000000001E-3</v>
      </c>
      <c r="Y31" s="252">
        <v>4.6097999999999998E-3</v>
      </c>
      <c r="Z31" s="252">
        <v>5.3429000000000003E-3</v>
      </c>
      <c r="AA31" s="252">
        <v>6.0720000000000001E-3</v>
      </c>
      <c r="AB31" s="252">
        <v>6.7977000000000003E-3</v>
      </c>
      <c r="AC31" s="252">
        <v>7.522E-3</v>
      </c>
      <c r="AD31" s="252">
        <v>8.2465000000000004E-3</v>
      </c>
      <c r="AE31" s="252">
        <v>8.9721000000000002E-3</v>
      </c>
      <c r="AF31" s="252">
        <v>1.9589999999999999E-4</v>
      </c>
      <c r="AG31" s="252">
        <v>2.084E-4</v>
      </c>
      <c r="AH31" s="252">
        <v>4.5780000000000001E-4</v>
      </c>
      <c r="AI31" s="252">
        <v>6.6649999999999999E-4</v>
      </c>
      <c r="AJ31" s="252">
        <v>7.6690000000000005E-4</v>
      </c>
      <c r="AK31" s="252">
        <v>7.9699999999999997E-4</v>
      </c>
      <c r="AL31" s="252">
        <v>8.4749999999999995E-4</v>
      </c>
      <c r="AM31" s="252">
        <v>9.2540000000000005E-4</v>
      </c>
      <c r="AN31" s="252">
        <v>1.0042E-3</v>
      </c>
      <c r="AO31" s="252">
        <v>1.4506E-3</v>
      </c>
      <c r="AP31" s="252">
        <v>1.7001E-3</v>
      </c>
      <c r="AQ31" s="252">
        <v>1.8977E-3</v>
      </c>
      <c r="AR31" s="252">
        <v>2.0996000000000001E-3</v>
      </c>
      <c r="AS31" s="252">
        <v>2.5140000000000002E-3</v>
      </c>
      <c r="AT31" s="252">
        <v>2.9218999999999998E-3</v>
      </c>
      <c r="AU31" s="252">
        <v>3.2756E-3</v>
      </c>
      <c r="AV31" s="252">
        <v>3.6399000000000002E-3</v>
      </c>
      <c r="AW31" s="252">
        <v>4.0063E-3</v>
      </c>
      <c r="AX31" s="252">
        <v>3.8099999999999998E-5</v>
      </c>
      <c r="AY31" s="252">
        <v>8.1799999999999996E-5</v>
      </c>
      <c r="AZ31" s="252">
        <v>1.5200000000000001E-4</v>
      </c>
      <c r="BA31" s="252">
        <v>1.9670000000000001E-4</v>
      </c>
      <c r="BB31" s="252">
        <v>2.232E-4</v>
      </c>
      <c r="BC31" s="252">
        <v>2.5129999999999998E-4</v>
      </c>
      <c r="BD31" s="252">
        <v>2.767E-4</v>
      </c>
      <c r="BE31" s="252">
        <v>3.2840000000000001E-4</v>
      </c>
      <c r="BF31" s="252">
        <v>3.6890000000000002E-4</v>
      </c>
      <c r="BG31" s="252">
        <v>7.7559999999999999E-4</v>
      </c>
      <c r="BH31" s="252">
        <v>1.2193E-3</v>
      </c>
      <c r="BI31" s="252">
        <v>1.6715E-3</v>
      </c>
      <c r="BJ31" s="252">
        <v>2.1234000000000001E-3</v>
      </c>
      <c r="BK31" s="252">
        <v>2.5736999999999999E-3</v>
      </c>
      <c r="BL31" s="252">
        <v>3.0222999999999999E-3</v>
      </c>
      <c r="BM31" s="252">
        <v>3.4697999999999999E-3</v>
      </c>
      <c r="BN31" s="252">
        <v>3.9163999999999996E-3</v>
      </c>
      <c r="BO31" s="252">
        <v>4.3623999999999998E-3</v>
      </c>
      <c r="BP31" s="252">
        <v>0</v>
      </c>
      <c r="BQ31" s="252">
        <v>-3.9999999999999998E-7</v>
      </c>
      <c r="BR31" s="252">
        <v>-1.9999999999999999E-6</v>
      </c>
      <c r="BS31" s="252">
        <v>-9.0000000000000002E-6</v>
      </c>
      <c r="BT31" s="252">
        <v>-1.9199999999999999E-5</v>
      </c>
      <c r="BU31" s="252">
        <v>-3.0700000000000001E-5</v>
      </c>
      <c r="BV31" s="252">
        <v>-4.4700000000000002E-5</v>
      </c>
      <c r="BW31" s="252">
        <v>-5.94E-5</v>
      </c>
      <c r="BX31" s="252">
        <v>-9.5799999999999998E-5</v>
      </c>
      <c r="BY31" s="252">
        <v>-1.3339999999999999E-4</v>
      </c>
      <c r="BZ31" s="252">
        <v>-2.452E-4</v>
      </c>
      <c r="CA31" s="252">
        <v>-2.1110000000000001E-4</v>
      </c>
      <c r="CB31" s="252">
        <v>-1.6099999999999998E-5</v>
      </c>
      <c r="CC31" s="252">
        <v>-3.8E-6</v>
      </c>
      <c r="CD31" s="252">
        <v>2.0888E-3</v>
      </c>
      <c r="CE31" s="252">
        <v>1.6589999999999999E-4</v>
      </c>
      <c r="CF31" s="252">
        <v>1.1532000000000001E-3</v>
      </c>
    </row>
    <row r="32" spans="1:84" s="65" customFormat="1" ht="12" x14ac:dyDescent="0.2">
      <c r="A32" s="59" t="s">
        <v>41</v>
      </c>
      <c r="B32" s="252">
        <v>1.3699999999999999E-5</v>
      </c>
      <c r="C32" s="252">
        <v>5.5000000000000002E-5</v>
      </c>
      <c r="D32" s="252">
        <v>1.4459999999999999E-4</v>
      </c>
      <c r="E32" s="252">
        <v>3.4420000000000002E-4</v>
      </c>
      <c r="F32" s="252">
        <v>4.9459999999999999E-4</v>
      </c>
      <c r="G32" s="252">
        <v>6.0999999999999997E-4</v>
      </c>
      <c r="H32" s="252">
        <v>7.1599999999999995E-4</v>
      </c>
      <c r="I32" s="252">
        <v>8.3279999999999997E-4</v>
      </c>
      <c r="J32" s="252">
        <v>1.0541999999999999E-3</v>
      </c>
      <c r="K32" s="252">
        <v>1.2557E-3</v>
      </c>
      <c r="L32" s="252">
        <v>1.9445E-3</v>
      </c>
      <c r="M32" s="252">
        <v>2.2991999999999999E-3</v>
      </c>
      <c r="N32" s="252">
        <v>7.0390000000000003E-4</v>
      </c>
      <c r="O32" s="252">
        <v>1.0583000000000001E-3</v>
      </c>
      <c r="P32" s="252">
        <v>1.5732999999999999E-3</v>
      </c>
      <c r="Q32" s="252">
        <v>1.9053E-3</v>
      </c>
      <c r="R32" s="252">
        <v>2.1099999999999999E-3</v>
      </c>
      <c r="S32" s="252">
        <v>2.2249000000000001E-3</v>
      </c>
      <c r="T32" s="252">
        <v>2.3617999999999998E-3</v>
      </c>
      <c r="U32" s="252">
        <v>2.5271999999999998E-3</v>
      </c>
      <c r="V32" s="252">
        <v>2.7447000000000001E-3</v>
      </c>
      <c r="W32" s="252">
        <v>4.2094999999999997E-3</v>
      </c>
      <c r="X32" s="252">
        <v>5.4488999999999996E-3</v>
      </c>
      <c r="Y32" s="252">
        <v>6.6267000000000001E-3</v>
      </c>
      <c r="Z32" s="252">
        <v>7.7889999999999999E-3</v>
      </c>
      <c r="AA32" s="252">
        <v>8.9374999999999993E-3</v>
      </c>
      <c r="AB32" s="252">
        <v>1.0076E-2</v>
      </c>
      <c r="AC32" s="252">
        <v>1.12091E-2</v>
      </c>
      <c r="AD32" s="252">
        <v>1.234E-2</v>
      </c>
      <c r="AE32" s="252">
        <v>1.34705E-2</v>
      </c>
      <c r="AF32" s="252">
        <v>1.897E-4</v>
      </c>
      <c r="AG32" s="252">
        <v>2.0000000000000001E-4</v>
      </c>
      <c r="AH32" s="252">
        <v>5.0009999999999996E-4</v>
      </c>
      <c r="AI32" s="252">
        <v>8.0449999999999999E-4</v>
      </c>
      <c r="AJ32" s="252">
        <v>1.0016999999999999E-3</v>
      </c>
      <c r="AK32" s="252">
        <v>1.1100000000000001E-3</v>
      </c>
      <c r="AL32" s="252">
        <v>1.2419E-3</v>
      </c>
      <c r="AM32" s="252">
        <v>1.4505E-3</v>
      </c>
      <c r="AN32" s="252">
        <v>1.6332E-3</v>
      </c>
      <c r="AO32" s="252">
        <v>2.5419000000000001E-3</v>
      </c>
      <c r="AP32" s="252">
        <v>3.1993E-3</v>
      </c>
      <c r="AQ32" s="252">
        <v>3.7915000000000002E-3</v>
      </c>
      <c r="AR32" s="252">
        <v>4.3283000000000002E-3</v>
      </c>
      <c r="AS32" s="252">
        <v>5.2078999999999997E-3</v>
      </c>
      <c r="AT32" s="252">
        <v>5.9890000000000004E-3</v>
      </c>
      <c r="AU32" s="252">
        <v>6.6071999999999997E-3</v>
      </c>
      <c r="AV32" s="252">
        <v>7.2271000000000002E-3</v>
      </c>
      <c r="AW32" s="252">
        <v>7.8487999999999995E-3</v>
      </c>
      <c r="AX32" s="252">
        <v>4.3399999999999998E-5</v>
      </c>
      <c r="AY32" s="252">
        <v>9.7700000000000003E-5</v>
      </c>
      <c r="AZ32" s="252">
        <v>1.9560000000000001E-4</v>
      </c>
      <c r="BA32" s="252">
        <v>2.7159999999999999E-4</v>
      </c>
      <c r="BB32" s="252">
        <v>3.2909999999999998E-4</v>
      </c>
      <c r="BC32" s="252">
        <v>3.9290000000000001E-4</v>
      </c>
      <c r="BD32" s="252">
        <v>4.5439999999999999E-4</v>
      </c>
      <c r="BE32" s="252">
        <v>5.7810000000000001E-4</v>
      </c>
      <c r="BF32" s="252">
        <v>6.7400000000000001E-4</v>
      </c>
      <c r="BG32" s="252">
        <v>1.4291E-3</v>
      </c>
      <c r="BH32" s="252">
        <v>2.1878000000000002E-3</v>
      </c>
      <c r="BI32" s="252">
        <v>2.9475999999999999E-3</v>
      </c>
      <c r="BJ32" s="252">
        <v>3.7036E-3</v>
      </c>
      <c r="BK32" s="252">
        <v>4.4559999999999999E-3</v>
      </c>
      <c r="BL32" s="252">
        <v>5.2059000000000003E-3</v>
      </c>
      <c r="BM32" s="252">
        <v>5.9540000000000001E-3</v>
      </c>
      <c r="BN32" s="252">
        <v>6.7007999999999998E-3</v>
      </c>
      <c r="BO32" s="252">
        <v>7.4467999999999999E-3</v>
      </c>
      <c r="BP32" s="252">
        <v>2.9999999999999999E-7</v>
      </c>
      <c r="BQ32" s="252">
        <v>6.9999999999999997E-7</v>
      </c>
      <c r="BR32" s="252">
        <v>9.9999999999999995E-8</v>
      </c>
      <c r="BS32" s="252">
        <v>-5.1000000000000003E-6</v>
      </c>
      <c r="BT32" s="252">
        <v>-1.3900000000000001E-5</v>
      </c>
      <c r="BU32" s="252">
        <v>-2.44E-5</v>
      </c>
      <c r="BV32" s="252">
        <v>-3.7400000000000001E-5</v>
      </c>
      <c r="BW32" s="252">
        <v>-5.1499999999999998E-5</v>
      </c>
      <c r="BX32" s="252">
        <v>-8.6899999999999998E-5</v>
      </c>
      <c r="BY32" s="252">
        <v>-1.248E-4</v>
      </c>
      <c r="BZ32" s="252">
        <v>-2.42E-4</v>
      </c>
      <c r="CA32" s="252">
        <v>-2.388E-4</v>
      </c>
      <c r="CB32" s="252">
        <v>-1.11E-5</v>
      </c>
      <c r="CC32" s="252">
        <v>-2.6000000000000001E-6</v>
      </c>
      <c r="CD32" s="252">
        <v>2.9464000000000001E-3</v>
      </c>
      <c r="CE32" s="252">
        <v>-2.7E-4</v>
      </c>
      <c r="CF32" s="252">
        <v>9.7559999999999997E-4</v>
      </c>
    </row>
    <row r="33" spans="1:84" s="65" customFormat="1" ht="12" x14ac:dyDescent="0.2">
      <c r="A33" s="59" t="s">
        <v>42</v>
      </c>
      <c r="B33" s="252">
        <v>1.43E-5</v>
      </c>
      <c r="C33" s="252">
        <v>6.0300000000000002E-5</v>
      </c>
      <c r="D33" s="252">
        <v>1.6650000000000001E-4</v>
      </c>
      <c r="E33" s="252">
        <v>4.2739999999999998E-4</v>
      </c>
      <c r="F33" s="252">
        <v>6.5649999999999997E-4</v>
      </c>
      <c r="G33" s="252">
        <v>8.543E-4</v>
      </c>
      <c r="H33" s="252">
        <v>1.042E-3</v>
      </c>
      <c r="I33" s="252">
        <v>1.243E-3</v>
      </c>
      <c r="J33" s="252">
        <v>1.6142999999999999E-3</v>
      </c>
      <c r="K33" s="252">
        <v>1.9433E-3</v>
      </c>
      <c r="L33" s="252">
        <v>3.0866999999999999E-3</v>
      </c>
      <c r="M33" s="252">
        <v>3.7442E-3</v>
      </c>
      <c r="N33" s="252">
        <v>5.8839999999999999E-4</v>
      </c>
      <c r="O33" s="252">
        <v>9.2250000000000003E-4</v>
      </c>
      <c r="P33" s="252">
        <v>1.4786999999999999E-3</v>
      </c>
      <c r="Q33" s="252">
        <v>1.9096E-3</v>
      </c>
      <c r="R33" s="252">
        <v>2.2249000000000001E-3</v>
      </c>
      <c r="S33" s="252">
        <v>2.4364E-3</v>
      </c>
      <c r="T33" s="252">
        <v>2.6581E-3</v>
      </c>
      <c r="U33" s="252">
        <v>2.9424E-3</v>
      </c>
      <c r="V33" s="252">
        <v>3.2540999999999998E-3</v>
      </c>
      <c r="W33" s="252">
        <v>5.1393000000000003E-3</v>
      </c>
      <c r="X33" s="252">
        <v>6.7315999999999999E-3</v>
      </c>
      <c r="Y33" s="252">
        <v>8.2383999999999999E-3</v>
      </c>
      <c r="Z33" s="252">
        <v>9.7173999999999993E-3</v>
      </c>
      <c r="AA33" s="252">
        <v>1.1174699999999999E-2</v>
      </c>
      <c r="AB33" s="252">
        <v>1.26175E-2</v>
      </c>
      <c r="AC33" s="252">
        <v>1.40523E-2</v>
      </c>
      <c r="AD33" s="252">
        <v>1.5483500000000001E-2</v>
      </c>
      <c r="AE33" s="252">
        <v>1.69138E-2</v>
      </c>
      <c r="AF33" s="252">
        <v>1.8599999999999999E-4</v>
      </c>
      <c r="AG33" s="252">
        <v>1.9139999999999999E-4</v>
      </c>
      <c r="AH33" s="252">
        <v>5.2879999999999995E-4</v>
      </c>
      <c r="AI33" s="252">
        <v>9.0959999999999999E-4</v>
      </c>
      <c r="AJ33" s="252">
        <v>1.1873000000000001E-3</v>
      </c>
      <c r="AK33" s="252">
        <v>1.3623999999999999E-3</v>
      </c>
      <c r="AL33" s="252">
        <v>1.5632E-3</v>
      </c>
      <c r="AM33" s="252">
        <v>1.8816E-3</v>
      </c>
      <c r="AN33" s="252">
        <v>2.1494999999999999E-3</v>
      </c>
      <c r="AO33" s="252">
        <v>3.4179000000000002E-3</v>
      </c>
      <c r="AP33" s="252">
        <v>4.3797000000000003E-3</v>
      </c>
      <c r="AQ33" s="252">
        <v>5.2754999999999998E-3</v>
      </c>
      <c r="AR33" s="252">
        <v>6.0892999999999997E-3</v>
      </c>
      <c r="AS33" s="252">
        <v>7.3673000000000002E-3</v>
      </c>
      <c r="AT33" s="252">
        <v>8.4822999999999999E-3</v>
      </c>
      <c r="AU33" s="252">
        <v>9.3436999999999999E-3</v>
      </c>
      <c r="AV33" s="252">
        <v>1.0190599999999999E-2</v>
      </c>
      <c r="AW33" s="252">
        <v>1.1029000000000001E-2</v>
      </c>
      <c r="AX33" s="252">
        <v>4.7299999999999998E-5</v>
      </c>
      <c r="AY33" s="252">
        <v>1.092E-4</v>
      </c>
      <c r="AZ33" s="252">
        <v>2.2819999999999999E-4</v>
      </c>
      <c r="BA33" s="252">
        <v>3.2830000000000001E-4</v>
      </c>
      <c r="BB33" s="252">
        <v>4.1009999999999999E-4</v>
      </c>
      <c r="BC33" s="252">
        <v>5.0180000000000005E-4</v>
      </c>
      <c r="BD33" s="252">
        <v>5.9150000000000001E-4</v>
      </c>
      <c r="BE33" s="252">
        <v>7.7110000000000004E-4</v>
      </c>
      <c r="BF33" s="252">
        <v>9.0970000000000005E-4</v>
      </c>
      <c r="BG33" s="252">
        <v>1.9298E-3</v>
      </c>
      <c r="BH33" s="252">
        <v>2.9260000000000002E-3</v>
      </c>
      <c r="BI33" s="252">
        <v>3.9170999999999997E-3</v>
      </c>
      <c r="BJ33" s="252">
        <v>4.9015999999999999E-3</v>
      </c>
      <c r="BK33" s="252">
        <v>5.8811999999999996E-3</v>
      </c>
      <c r="BL33" s="252">
        <v>6.8573999999999996E-3</v>
      </c>
      <c r="BM33" s="252">
        <v>7.8314000000000005E-3</v>
      </c>
      <c r="BN33" s="252">
        <v>8.8038999999999999E-3</v>
      </c>
      <c r="BO33" s="252">
        <v>9.7754000000000001E-3</v>
      </c>
      <c r="BP33" s="252">
        <v>7.9999999999999996E-7</v>
      </c>
      <c r="BQ33" s="252">
        <v>2.2000000000000001E-6</v>
      </c>
      <c r="BR33" s="252">
        <v>3.4999999999999999E-6</v>
      </c>
      <c r="BS33" s="252">
        <v>2.7E-6</v>
      </c>
      <c r="BT33" s="252">
        <v>-1.5999999999999999E-6</v>
      </c>
      <c r="BU33" s="252">
        <v>-8.1999999999999994E-6</v>
      </c>
      <c r="BV33" s="252">
        <v>-1.7099999999999999E-5</v>
      </c>
      <c r="BW33" s="252">
        <v>-2.7500000000000001E-5</v>
      </c>
      <c r="BX33" s="252">
        <v>-5.5099999999999998E-5</v>
      </c>
      <c r="BY33" s="252">
        <v>-8.7200000000000005E-5</v>
      </c>
      <c r="BZ33" s="252">
        <v>-2.052E-4</v>
      </c>
      <c r="CA33" s="252">
        <v>-2.6370000000000001E-4</v>
      </c>
      <c r="CB33" s="252">
        <v>-9.3000000000000007E-6</v>
      </c>
      <c r="CC33" s="252">
        <v>-1.7E-6</v>
      </c>
      <c r="CD33" s="252">
        <v>3.6129999999999999E-3</v>
      </c>
      <c r="CE33" s="252">
        <v>-7.18E-4</v>
      </c>
      <c r="CF33" s="252">
        <v>9.2210000000000002E-4</v>
      </c>
    </row>
    <row r="34" spans="1:84" s="65" customFormat="1" ht="12" x14ac:dyDescent="0.2">
      <c r="A34" s="59" t="s">
        <v>43</v>
      </c>
      <c r="B34" s="252">
        <v>1.52E-5</v>
      </c>
      <c r="C34" s="252">
        <v>6.6500000000000004E-5</v>
      </c>
      <c r="D34" s="252">
        <v>1.8919999999999999E-4</v>
      </c>
      <c r="E34" s="252">
        <v>5.0549999999999998E-4</v>
      </c>
      <c r="F34" s="252">
        <v>8.0190000000000003E-4</v>
      </c>
      <c r="G34" s="252">
        <v>1.0698000000000001E-3</v>
      </c>
      <c r="H34" s="252">
        <v>1.3272E-3</v>
      </c>
      <c r="I34" s="252">
        <v>1.6004000000000001E-3</v>
      </c>
      <c r="J34" s="252">
        <v>2.1013999999999998E-3</v>
      </c>
      <c r="K34" s="252">
        <v>2.5412E-3</v>
      </c>
      <c r="L34" s="252">
        <v>4.0800999999999997E-3</v>
      </c>
      <c r="M34" s="252">
        <v>5.0010999999999996E-3</v>
      </c>
      <c r="N34" s="252">
        <v>5.1460000000000004E-4</v>
      </c>
      <c r="O34" s="252">
        <v>8.4690000000000004E-4</v>
      </c>
      <c r="P34" s="252">
        <v>1.4441E-3</v>
      </c>
      <c r="Q34" s="252">
        <v>1.9543999999999998E-3</v>
      </c>
      <c r="R34" s="252">
        <v>2.3617999999999998E-3</v>
      </c>
      <c r="S34" s="252">
        <v>2.6581E-3</v>
      </c>
      <c r="T34" s="252">
        <v>2.9589999999999998E-3</v>
      </c>
      <c r="U34" s="252">
        <v>3.3606999999999999E-3</v>
      </c>
      <c r="V34" s="252">
        <v>3.7697E-3</v>
      </c>
      <c r="W34" s="252">
        <v>6.0788999999999999E-3</v>
      </c>
      <c r="X34" s="252">
        <v>7.9947000000000004E-3</v>
      </c>
      <c r="Y34" s="252">
        <v>9.7886999999999991E-3</v>
      </c>
      <c r="Z34" s="252">
        <v>1.1539900000000001E-2</v>
      </c>
      <c r="AA34" s="252">
        <v>1.32616E-2</v>
      </c>
      <c r="AB34" s="252">
        <v>1.4964699999999999E-2</v>
      </c>
      <c r="AC34" s="252">
        <v>1.6657999999999999E-2</v>
      </c>
      <c r="AD34" s="252">
        <v>1.8347200000000001E-2</v>
      </c>
      <c r="AE34" s="252">
        <v>2.00352E-2</v>
      </c>
      <c r="AF34" s="252">
        <v>1.9230000000000001E-4</v>
      </c>
      <c r="AG34" s="252">
        <v>1.9110000000000001E-4</v>
      </c>
      <c r="AH34" s="252">
        <v>5.6619999999999999E-4</v>
      </c>
      <c r="AI34" s="252">
        <v>1.0184E-3</v>
      </c>
      <c r="AJ34" s="252">
        <v>1.3697E-3</v>
      </c>
      <c r="AK34" s="252">
        <v>1.6048E-3</v>
      </c>
      <c r="AL34" s="252">
        <v>1.8679E-3</v>
      </c>
      <c r="AM34" s="252">
        <v>2.2847000000000002E-3</v>
      </c>
      <c r="AN34" s="252">
        <v>2.6283999999999999E-3</v>
      </c>
      <c r="AO34" s="252">
        <v>4.2100999999999996E-3</v>
      </c>
      <c r="AP34" s="252">
        <v>5.4234000000000001E-3</v>
      </c>
      <c r="AQ34" s="252">
        <v>6.5713000000000004E-3</v>
      </c>
      <c r="AR34" s="252">
        <v>7.6254000000000001E-3</v>
      </c>
      <c r="AS34" s="252">
        <v>9.2627999999999999E-3</v>
      </c>
      <c r="AT34" s="252">
        <v>1.0690099999999999E-2</v>
      </c>
      <c r="AU34" s="252">
        <v>1.1786E-2</v>
      </c>
      <c r="AV34" s="252">
        <v>1.28513E-2</v>
      </c>
      <c r="AW34" s="252">
        <v>1.38954E-2</v>
      </c>
      <c r="AX34" s="252">
        <v>5.1999999999999997E-5</v>
      </c>
      <c r="AY34" s="252">
        <v>1.2180000000000001E-4</v>
      </c>
      <c r="AZ34" s="252">
        <v>2.609E-4</v>
      </c>
      <c r="BA34" s="252">
        <v>3.8319999999999999E-4</v>
      </c>
      <c r="BB34" s="252">
        <v>4.8670000000000001E-4</v>
      </c>
      <c r="BC34" s="252">
        <v>6.0340000000000003E-4</v>
      </c>
      <c r="BD34" s="252">
        <v>7.18E-4</v>
      </c>
      <c r="BE34" s="252">
        <v>9.4680000000000003E-4</v>
      </c>
      <c r="BF34" s="252">
        <v>1.1226999999999999E-3</v>
      </c>
      <c r="BG34" s="252">
        <v>2.3789000000000002E-3</v>
      </c>
      <c r="BH34" s="252">
        <v>3.5879000000000002E-3</v>
      </c>
      <c r="BI34" s="252">
        <v>4.7863999999999997E-3</v>
      </c>
      <c r="BJ34" s="252">
        <v>5.9756000000000002E-3</v>
      </c>
      <c r="BK34" s="252">
        <v>7.1586999999999996E-3</v>
      </c>
      <c r="BL34" s="252">
        <v>8.3377E-3</v>
      </c>
      <c r="BM34" s="252">
        <v>9.5139999999999999E-3</v>
      </c>
      <c r="BN34" s="252">
        <v>1.0688700000000001E-2</v>
      </c>
      <c r="BO34" s="252">
        <v>1.18621E-2</v>
      </c>
      <c r="BP34" s="252">
        <v>1.3E-6</v>
      </c>
      <c r="BQ34" s="252">
        <v>3.8E-6</v>
      </c>
      <c r="BR34" s="252">
        <v>6.9999999999999999E-6</v>
      </c>
      <c r="BS34" s="252">
        <v>1.1399999999999999E-5</v>
      </c>
      <c r="BT34" s="252">
        <v>1.22E-5</v>
      </c>
      <c r="BU34" s="252">
        <v>1.03E-5</v>
      </c>
      <c r="BV34" s="252">
        <v>6.4999999999999996E-6</v>
      </c>
      <c r="BW34" s="252">
        <v>5.9999999999999997E-7</v>
      </c>
      <c r="BX34" s="252">
        <v>-1.7200000000000001E-5</v>
      </c>
      <c r="BY34" s="252">
        <v>-4.18E-5</v>
      </c>
      <c r="BZ34" s="252">
        <v>-1.6339999999999999E-4</v>
      </c>
      <c r="CA34" s="252">
        <v>-2.9260000000000001E-4</v>
      </c>
      <c r="CB34" s="252">
        <v>-9.9000000000000001E-6</v>
      </c>
      <c r="CC34" s="252">
        <v>-1.1999999999999999E-6</v>
      </c>
      <c r="CD34" s="252">
        <v>4.2607000000000001E-3</v>
      </c>
      <c r="CE34" s="252">
        <v>-1.1616E-3</v>
      </c>
      <c r="CF34" s="252">
        <v>1.0016999999999999E-3</v>
      </c>
    </row>
    <row r="35" spans="1:84" s="65" customFormat="1" ht="12" x14ac:dyDescent="0.2">
      <c r="A35" s="59" t="s">
        <v>44</v>
      </c>
      <c r="B35" s="252">
        <v>1.6900000000000001E-5</v>
      </c>
      <c r="C35" s="252">
        <v>7.6500000000000003E-5</v>
      </c>
      <c r="D35" s="252">
        <v>2.2330000000000001E-4</v>
      </c>
      <c r="E35" s="252">
        <v>6.179E-4</v>
      </c>
      <c r="F35" s="252">
        <v>1.0095E-3</v>
      </c>
      <c r="G35" s="252">
        <v>1.3776999999999999E-3</v>
      </c>
      <c r="H35" s="252">
        <v>1.7363000000000001E-3</v>
      </c>
      <c r="I35" s="252">
        <v>2.1153999999999999E-3</v>
      </c>
      <c r="J35" s="252">
        <v>2.8080000000000002E-3</v>
      </c>
      <c r="K35" s="252">
        <v>3.4134E-3</v>
      </c>
      <c r="L35" s="252">
        <v>5.5668000000000002E-3</v>
      </c>
      <c r="M35" s="252">
        <v>6.9195999999999997E-3</v>
      </c>
      <c r="N35" s="252">
        <v>4.0410000000000001E-4</v>
      </c>
      <c r="O35" s="252">
        <v>7.4299999999999995E-4</v>
      </c>
      <c r="P35" s="252">
        <v>1.3939E-3</v>
      </c>
      <c r="Q35" s="252">
        <v>2E-3</v>
      </c>
      <c r="R35" s="252">
        <v>2.5271999999999998E-3</v>
      </c>
      <c r="S35" s="252">
        <v>2.9424E-3</v>
      </c>
      <c r="T35" s="252">
        <v>3.3606999999999999E-3</v>
      </c>
      <c r="U35" s="252">
        <v>3.9510999999999999E-3</v>
      </c>
      <c r="V35" s="252">
        <v>4.5252000000000001E-3</v>
      </c>
      <c r="W35" s="252">
        <v>7.5640000000000004E-3</v>
      </c>
      <c r="X35" s="252">
        <v>9.9968999999999995E-3</v>
      </c>
      <c r="Y35" s="252">
        <v>1.2212300000000001E-2</v>
      </c>
      <c r="Z35" s="252">
        <v>1.43451E-2</v>
      </c>
      <c r="AA35" s="252">
        <v>1.6430400000000001E-2</v>
      </c>
      <c r="AB35" s="252">
        <v>1.8489499999999999E-2</v>
      </c>
      <c r="AC35" s="252">
        <v>2.0536100000000002E-2</v>
      </c>
      <c r="AD35" s="252">
        <v>2.25782E-2</v>
      </c>
      <c r="AE35" s="252">
        <v>2.4619800000000001E-2</v>
      </c>
      <c r="AF35" s="252">
        <v>2.075E-4</v>
      </c>
      <c r="AG35" s="252">
        <v>1.918E-4</v>
      </c>
      <c r="AH35" s="252">
        <v>6.1689999999999998E-4</v>
      </c>
      <c r="AI35" s="252">
        <v>1.1716000000000001E-3</v>
      </c>
      <c r="AJ35" s="252">
        <v>1.632E-3</v>
      </c>
      <c r="AK35" s="252">
        <v>1.9575999999999999E-3</v>
      </c>
      <c r="AL35" s="252">
        <v>2.3138E-3</v>
      </c>
      <c r="AM35" s="252">
        <v>2.8766E-3</v>
      </c>
      <c r="AN35" s="252">
        <v>3.3310000000000002E-3</v>
      </c>
      <c r="AO35" s="252">
        <v>5.3614999999999999E-3</v>
      </c>
      <c r="AP35" s="252">
        <v>6.9198000000000003E-3</v>
      </c>
      <c r="AQ35" s="252">
        <v>8.4042000000000006E-3</v>
      </c>
      <c r="AR35" s="252">
        <v>9.7844000000000004E-3</v>
      </c>
      <c r="AS35" s="252">
        <v>1.1930700000000001E-2</v>
      </c>
      <c r="AT35" s="252">
        <v>1.38177E-2</v>
      </c>
      <c r="AU35" s="252">
        <v>1.52756E-2</v>
      </c>
      <c r="AV35" s="252">
        <v>1.6685800000000001E-2</v>
      </c>
      <c r="AW35" s="252">
        <v>1.8058899999999999E-2</v>
      </c>
      <c r="AX35" s="252">
        <v>5.9799999999999997E-5</v>
      </c>
      <c r="AY35" s="252">
        <v>1.417E-4</v>
      </c>
      <c r="AZ35" s="252">
        <v>3.1080000000000002E-4</v>
      </c>
      <c r="BA35" s="252">
        <v>4.6660000000000001E-4</v>
      </c>
      <c r="BB35" s="252">
        <v>6.0300000000000002E-4</v>
      </c>
      <c r="BC35" s="252">
        <v>7.5699999999999997E-4</v>
      </c>
      <c r="BD35" s="252">
        <v>9.0899999999999998E-4</v>
      </c>
      <c r="BE35" s="252">
        <v>1.2114000000000001E-3</v>
      </c>
      <c r="BF35" s="252">
        <v>1.4427999999999999E-3</v>
      </c>
      <c r="BG35" s="252">
        <v>3.0506999999999999E-3</v>
      </c>
      <c r="BH35" s="252">
        <v>4.5748999999999998E-3</v>
      </c>
      <c r="BI35" s="252">
        <v>6.0788999999999999E-3</v>
      </c>
      <c r="BJ35" s="252">
        <v>7.5693000000000002E-3</v>
      </c>
      <c r="BK35" s="252">
        <v>9.0513999999999994E-3</v>
      </c>
      <c r="BL35" s="252">
        <v>1.0528300000000001E-2</v>
      </c>
      <c r="BM35" s="252">
        <v>1.20021E-2</v>
      </c>
      <c r="BN35" s="252">
        <v>1.34739E-2</v>
      </c>
      <c r="BO35" s="252">
        <v>1.4944199999999999E-2</v>
      </c>
      <c r="BP35" s="252">
        <v>1.7999999999999999E-6</v>
      </c>
      <c r="BQ35" s="252">
        <v>5.6999999999999996E-6</v>
      </c>
      <c r="BR35" s="252">
        <v>1.19E-5</v>
      </c>
      <c r="BS35" s="252">
        <v>2.5000000000000001E-5</v>
      </c>
      <c r="BT35" s="252">
        <v>3.5800000000000003E-5</v>
      </c>
      <c r="BU35" s="252">
        <v>4.3600000000000003E-5</v>
      </c>
      <c r="BV35" s="252">
        <v>5.0899999999999997E-5</v>
      </c>
      <c r="BW35" s="252">
        <v>5.5000000000000002E-5</v>
      </c>
      <c r="BX35" s="252">
        <v>5.8900000000000002E-5</v>
      </c>
      <c r="BY35" s="252">
        <v>5.1499999999999998E-5</v>
      </c>
      <c r="BZ35" s="252">
        <v>-7.8499999999999997E-5</v>
      </c>
      <c r="CA35" s="252">
        <v>-3.3359999999999998E-4</v>
      </c>
      <c r="CB35" s="252">
        <v>-1.5E-5</v>
      </c>
      <c r="CC35" s="252">
        <v>-2.9999999999999999E-7</v>
      </c>
      <c r="CD35" s="252">
        <v>5.2744999999999997E-3</v>
      </c>
      <c r="CE35" s="252">
        <v>-1.9218E-3</v>
      </c>
      <c r="CF35" s="252">
        <v>1.2917E-3</v>
      </c>
    </row>
    <row r="36" spans="1:84" s="65" customFormat="1" ht="12" x14ac:dyDescent="0.2">
      <c r="A36" s="59" t="s">
        <v>45</v>
      </c>
      <c r="B36" s="252">
        <v>1.9599999999999999E-5</v>
      </c>
      <c r="C36" s="252">
        <v>8.8399999999999994E-5</v>
      </c>
      <c r="D36" s="252">
        <v>2.5989999999999997E-4</v>
      </c>
      <c r="E36" s="252">
        <v>7.2860000000000004E-4</v>
      </c>
      <c r="F36" s="252">
        <v>1.207E-3</v>
      </c>
      <c r="G36" s="252">
        <v>1.6662000000000001E-3</v>
      </c>
      <c r="H36" s="252">
        <v>2.1170999999999998E-3</v>
      </c>
      <c r="I36" s="252">
        <v>2.5937E-3</v>
      </c>
      <c r="J36" s="252">
        <v>3.4654999999999998E-3</v>
      </c>
      <c r="K36" s="252">
        <v>4.2294999999999998E-3</v>
      </c>
      <c r="L36" s="252">
        <v>7.0115999999999998E-3</v>
      </c>
      <c r="M36" s="252">
        <v>8.8365000000000006E-3</v>
      </c>
      <c r="N36" s="252">
        <v>3.412E-4</v>
      </c>
      <c r="O36" s="252">
        <v>7.0770000000000002E-4</v>
      </c>
      <c r="P36" s="252">
        <v>1.4293999999999999E-3</v>
      </c>
      <c r="Q36" s="252">
        <v>2.1212000000000002E-3</v>
      </c>
      <c r="R36" s="252">
        <v>2.7447000000000001E-3</v>
      </c>
      <c r="S36" s="252">
        <v>3.2540999999999998E-3</v>
      </c>
      <c r="T36" s="252">
        <v>3.7697E-3</v>
      </c>
      <c r="U36" s="252">
        <v>4.5252000000000001E-3</v>
      </c>
      <c r="V36" s="252">
        <v>5.2604000000000001E-3</v>
      </c>
      <c r="W36" s="252">
        <v>9.1275999999999996E-3</v>
      </c>
      <c r="X36" s="252">
        <v>1.21861E-2</v>
      </c>
      <c r="Y36" s="252">
        <v>1.48995E-2</v>
      </c>
      <c r="Z36" s="252">
        <v>1.7472399999999999E-2</v>
      </c>
      <c r="AA36" s="252">
        <v>1.99708E-2</v>
      </c>
      <c r="AB36" s="252">
        <v>2.2431099999999999E-2</v>
      </c>
      <c r="AC36" s="252">
        <v>2.4874400000000001E-2</v>
      </c>
      <c r="AD36" s="252">
        <v>2.73119E-2</v>
      </c>
      <c r="AE36" s="252">
        <v>2.9749000000000001E-2</v>
      </c>
      <c r="AF36" s="252">
        <v>2.318E-4</v>
      </c>
      <c r="AG36" s="252">
        <v>2.0110000000000001E-4</v>
      </c>
      <c r="AH36" s="252">
        <v>6.7940000000000003E-4</v>
      </c>
      <c r="AI36" s="252">
        <v>1.3351000000000001E-3</v>
      </c>
      <c r="AJ36" s="252">
        <v>1.8994000000000001E-3</v>
      </c>
      <c r="AK36" s="252">
        <v>2.3092E-3</v>
      </c>
      <c r="AL36" s="252">
        <v>2.7529E-3</v>
      </c>
      <c r="AM36" s="252">
        <v>3.4527999999999998E-3</v>
      </c>
      <c r="AN36" s="252">
        <v>4.0124000000000002E-3</v>
      </c>
      <c r="AO36" s="252">
        <v>6.4854999999999999E-3</v>
      </c>
      <c r="AP36" s="252">
        <v>8.3767000000000008E-3</v>
      </c>
      <c r="AQ36" s="252">
        <v>1.0160499999999999E-2</v>
      </c>
      <c r="AR36" s="252">
        <v>1.1816200000000001E-2</v>
      </c>
      <c r="AS36" s="252">
        <v>1.4413199999999999E-2</v>
      </c>
      <c r="AT36" s="252">
        <v>1.6721099999999999E-2</v>
      </c>
      <c r="AU36" s="252">
        <v>1.8530999999999999E-2</v>
      </c>
      <c r="AV36" s="252">
        <v>2.0295899999999999E-2</v>
      </c>
      <c r="AW36" s="252">
        <v>2.2022E-2</v>
      </c>
      <c r="AX36" s="252">
        <v>6.97E-5</v>
      </c>
      <c r="AY36" s="252">
        <v>1.65E-4</v>
      </c>
      <c r="AZ36" s="252">
        <v>3.656E-4</v>
      </c>
      <c r="BA36" s="252">
        <v>5.5509999999999999E-4</v>
      </c>
      <c r="BB36" s="252">
        <v>7.2369999999999997E-4</v>
      </c>
      <c r="BC36" s="252">
        <v>9.144E-4</v>
      </c>
      <c r="BD36" s="252">
        <v>1.1029E-3</v>
      </c>
      <c r="BE36" s="252">
        <v>1.4775000000000001E-3</v>
      </c>
      <c r="BF36" s="252">
        <v>1.7638E-3</v>
      </c>
      <c r="BG36" s="252">
        <v>3.7279000000000001E-3</v>
      </c>
      <c r="BH36" s="252">
        <v>5.5751999999999998E-3</v>
      </c>
      <c r="BI36" s="252">
        <v>7.3930000000000003E-3</v>
      </c>
      <c r="BJ36" s="252">
        <v>9.1926000000000004E-3</v>
      </c>
      <c r="BK36" s="252">
        <v>1.09815E-2</v>
      </c>
      <c r="BL36" s="252">
        <v>1.2764299999999999E-2</v>
      </c>
      <c r="BM36" s="252">
        <v>1.45433E-2</v>
      </c>
      <c r="BN36" s="252">
        <v>1.6319799999999999E-2</v>
      </c>
      <c r="BO36" s="252">
        <v>1.8094599999999999E-2</v>
      </c>
      <c r="BP36" s="252">
        <v>1.7999999999999999E-6</v>
      </c>
      <c r="BQ36" s="252">
        <v>6.2999999999999998E-6</v>
      </c>
      <c r="BR36" s="252">
        <v>1.43E-5</v>
      </c>
      <c r="BS36" s="252">
        <v>3.4E-5</v>
      </c>
      <c r="BT36" s="252">
        <v>5.3699999999999997E-5</v>
      </c>
      <c r="BU36" s="252">
        <v>7.1199999999999996E-5</v>
      </c>
      <c r="BV36" s="252">
        <v>8.9400000000000005E-5</v>
      </c>
      <c r="BW36" s="252">
        <v>1.038E-4</v>
      </c>
      <c r="BX36" s="252">
        <v>1.295E-4</v>
      </c>
      <c r="BY36" s="252">
        <v>1.3889999999999999E-4</v>
      </c>
      <c r="BZ36" s="252">
        <v>-9.9000000000000001E-6</v>
      </c>
      <c r="CA36" s="252">
        <v>-3.768E-4</v>
      </c>
      <c r="CB36" s="252">
        <v>-2.2900000000000001E-5</v>
      </c>
      <c r="CC36" s="252">
        <v>8.9999999999999996E-7</v>
      </c>
      <c r="CD36" s="252">
        <v>6.3810000000000004E-3</v>
      </c>
      <c r="CE36" s="252">
        <v>-2.6424999999999999E-3</v>
      </c>
      <c r="CF36" s="252">
        <v>1.6535E-3</v>
      </c>
    </row>
    <row r="37" spans="1:84" s="65" customFormat="1" ht="12" x14ac:dyDescent="0.2">
      <c r="A37" s="59" t="s">
        <v>46</v>
      </c>
      <c r="B37" s="252">
        <v>4.0099999999999999E-5</v>
      </c>
      <c r="C37" s="252">
        <v>1.706E-4</v>
      </c>
      <c r="D37" s="252">
        <v>4.9359999999999996E-4</v>
      </c>
      <c r="E37" s="252">
        <v>1.4048999999999999E-3</v>
      </c>
      <c r="F37" s="252">
        <v>2.4001000000000001E-3</v>
      </c>
      <c r="G37" s="252">
        <v>3.3979000000000001E-3</v>
      </c>
      <c r="H37" s="252">
        <v>4.3912999999999999E-3</v>
      </c>
      <c r="I37" s="252">
        <v>5.4397999999999998E-3</v>
      </c>
      <c r="J37" s="252">
        <v>7.3711999999999996E-3</v>
      </c>
      <c r="K37" s="252">
        <v>9.0979000000000008E-3</v>
      </c>
      <c r="L37" s="252">
        <v>1.6061499999999999E-2</v>
      </c>
      <c r="M37" s="252">
        <v>2.1327499999999999E-2</v>
      </c>
      <c r="N37" s="252">
        <v>1.392E-4</v>
      </c>
      <c r="O37" s="252">
        <v>6.8320000000000002E-4</v>
      </c>
      <c r="P37" s="252">
        <v>1.8795000000000001E-3</v>
      </c>
      <c r="Q37" s="252">
        <v>3.0923000000000001E-3</v>
      </c>
      <c r="R37" s="252">
        <v>4.2094999999999997E-3</v>
      </c>
      <c r="S37" s="252">
        <v>5.1393000000000003E-3</v>
      </c>
      <c r="T37" s="252">
        <v>6.0788999999999999E-3</v>
      </c>
      <c r="U37" s="252">
        <v>7.5640000000000004E-3</v>
      </c>
      <c r="V37" s="252">
        <v>9.1275999999999996E-3</v>
      </c>
      <c r="W37" s="252">
        <v>1.87685E-2</v>
      </c>
      <c r="X37" s="252">
        <v>2.7315099999999998E-2</v>
      </c>
      <c r="Y37" s="252">
        <v>3.47388E-2</v>
      </c>
      <c r="Z37" s="252">
        <v>4.1554800000000003E-2</v>
      </c>
      <c r="AA37" s="252">
        <v>4.8036700000000002E-2</v>
      </c>
      <c r="AB37" s="252">
        <v>5.4344099999999999E-2</v>
      </c>
      <c r="AC37" s="252">
        <v>6.0565899999999999E-2</v>
      </c>
      <c r="AD37" s="252">
        <v>6.6749100000000006E-2</v>
      </c>
      <c r="AE37" s="252">
        <v>7.2916999999999996E-2</v>
      </c>
      <c r="AF37" s="252">
        <v>3.992E-4</v>
      </c>
      <c r="AG37" s="252">
        <v>2.654E-4</v>
      </c>
      <c r="AH37" s="252">
        <v>1.1000000000000001E-3</v>
      </c>
      <c r="AI37" s="252">
        <v>2.3898000000000001E-3</v>
      </c>
      <c r="AJ37" s="252">
        <v>3.5752000000000002E-3</v>
      </c>
      <c r="AK37" s="252">
        <v>4.4777999999999997E-3</v>
      </c>
      <c r="AL37" s="252">
        <v>5.4390000000000003E-3</v>
      </c>
      <c r="AM37" s="252">
        <v>6.9661000000000002E-3</v>
      </c>
      <c r="AN37" s="252">
        <v>8.1887999999999996E-3</v>
      </c>
      <c r="AO37" s="252">
        <v>1.3639800000000001E-2</v>
      </c>
      <c r="AP37" s="252">
        <v>1.7795999999999999E-2</v>
      </c>
      <c r="AQ37" s="252">
        <v>2.14646E-2</v>
      </c>
      <c r="AR37" s="252">
        <v>2.47116E-2</v>
      </c>
      <c r="AS37" s="252">
        <v>2.9962300000000001E-2</v>
      </c>
      <c r="AT37" s="252">
        <v>3.47844E-2</v>
      </c>
      <c r="AU37" s="252">
        <v>3.8784100000000002E-2</v>
      </c>
      <c r="AV37" s="252">
        <v>4.2862299999999999E-2</v>
      </c>
      <c r="AW37" s="252">
        <v>4.6973099999999997E-2</v>
      </c>
      <c r="AX37" s="252">
        <v>1.3520000000000001E-4</v>
      </c>
      <c r="AY37" s="252">
        <v>3.1550000000000003E-4</v>
      </c>
      <c r="AZ37" s="252">
        <v>7.1100000000000004E-4</v>
      </c>
      <c r="BA37" s="252">
        <v>1.1050999999999999E-3</v>
      </c>
      <c r="BB37" s="252">
        <v>1.4675000000000001E-3</v>
      </c>
      <c r="BC37" s="252">
        <v>1.8795000000000001E-3</v>
      </c>
      <c r="BD37" s="252">
        <v>2.2896000000000001E-3</v>
      </c>
      <c r="BE37" s="252">
        <v>3.1056999999999999E-3</v>
      </c>
      <c r="BF37" s="252">
        <v>3.7323999999999999E-3</v>
      </c>
      <c r="BG37" s="252">
        <v>7.9381E-3</v>
      </c>
      <c r="BH37" s="252">
        <v>1.18507E-2</v>
      </c>
      <c r="BI37" s="252">
        <v>1.56834E-2</v>
      </c>
      <c r="BJ37" s="252">
        <v>1.94708E-2</v>
      </c>
      <c r="BK37" s="252">
        <v>2.32336E-2</v>
      </c>
      <c r="BL37" s="252">
        <v>2.6982599999999999E-2</v>
      </c>
      <c r="BM37" s="252">
        <v>3.07236E-2</v>
      </c>
      <c r="BN37" s="252">
        <v>3.4459400000000001E-2</v>
      </c>
      <c r="BO37" s="252">
        <v>3.8191900000000001E-2</v>
      </c>
      <c r="BP37" s="252">
        <v>3.1999999999999999E-6</v>
      </c>
      <c r="BQ37" s="252">
        <v>1.1E-5</v>
      </c>
      <c r="BR37" s="252">
        <v>2.6299999999999999E-5</v>
      </c>
      <c r="BS37" s="252">
        <v>7.0500000000000006E-5</v>
      </c>
      <c r="BT37" s="252">
        <v>1.2579999999999999E-4</v>
      </c>
      <c r="BU37" s="252">
        <v>1.861E-4</v>
      </c>
      <c r="BV37" s="252">
        <v>2.5730000000000002E-4</v>
      </c>
      <c r="BW37" s="252">
        <v>3.256E-4</v>
      </c>
      <c r="BX37" s="252">
        <v>4.7140000000000002E-4</v>
      </c>
      <c r="BY37" s="252">
        <v>5.7779999999999995E-4</v>
      </c>
      <c r="BZ37" s="252">
        <v>2.878E-4</v>
      </c>
      <c r="CA37" s="252">
        <v>-6.4079999999999996E-4</v>
      </c>
      <c r="CB37" s="252">
        <v>-7.1600000000000006E-5</v>
      </c>
      <c r="CC37" s="252">
        <v>1.45E-5</v>
      </c>
      <c r="CD37" s="252">
        <v>1.37188E-2</v>
      </c>
      <c r="CE37" s="252">
        <v>-6.4238999999999997E-3</v>
      </c>
      <c r="CF37" s="252">
        <v>2.9033000000000002E-3</v>
      </c>
    </row>
    <row r="38" spans="1:84" s="65" customFormat="1" ht="12" x14ac:dyDescent="0.2">
      <c r="A38" s="59" t="s">
        <v>47</v>
      </c>
      <c r="B38" s="252">
        <v>5.91E-5</v>
      </c>
      <c r="C38" s="252">
        <v>2.4879999999999998E-4</v>
      </c>
      <c r="D38" s="252">
        <v>7.1630000000000001E-4</v>
      </c>
      <c r="E38" s="252">
        <v>2.0496999999999998E-3</v>
      </c>
      <c r="F38" s="252">
        <v>3.5417999999999999E-3</v>
      </c>
      <c r="G38" s="252">
        <v>5.0517000000000001E-3</v>
      </c>
      <c r="H38" s="252">
        <v>6.5507999999999999E-3</v>
      </c>
      <c r="I38" s="252">
        <v>8.1250999999999997E-3</v>
      </c>
      <c r="J38" s="252">
        <v>1.10192E-2</v>
      </c>
      <c r="K38" s="252">
        <v>1.3622499999999999E-2</v>
      </c>
      <c r="L38" s="252">
        <v>2.4525000000000002E-2</v>
      </c>
      <c r="M38" s="252">
        <v>3.3155200000000003E-2</v>
      </c>
      <c r="N38" s="252">
        <v>-6.0699999999999998E-5</v>
      </c>
      <c r="O38" s="252">
        <v>5.7160000000000002E-4</v>
      </c>
      <c r="P38" s="252">
        <v>2.1570000000000001E-3</v>
      </c>
      <c r="Q38" s="252">
        <v>3.8733000000000001E-3</v>
      </c>
      <c r="R38" s="252">
        <v>5.4488999999999996E-3</v>
      </c>
      <c r="S38" s="252">
        <v>6.7315999999999999E-3</v>
      </c>
      <c r="T38" s="252">
        <v>7.9947000000000004E-3</v>
      </c>
      <c r="U38" s="252">
        <v>9.9968999999999995E-3</v>
      </c>
      <c r="V38" s="252">
        <v>1.21861E-2</v>
      </c>
      <c r="W38" s="252">
        <v>2.7315099999999998E-2</v>
      </c>
      <c r="X38" s="252">
        <v>4.2229000000000003E-2</v>
      </c>
      <c r="Y38" s="252">
        <v>5.5651300000000001E-2</v>
      </c>
      <c r="Z38" s="252">
        <v>6.8093799999999996E-2</v>
      </c>
      <c r="AA38" s="252">
        <v>7.9941700000000004E-2</v>
      </c>
      <c r="AB38" s="252">
        <v>9.14518E-2</v>
      </c>
      <c r="AC38" s="252">
        <v>0.1027791</v>
      </c>
      <c r="AD38" s="252">
        <v>0.11401020000000001</v>
      </c>
      <c r="AE38" s="252">
        <v>0.12519159999999999</v>
      </c>
      <c r="AF38" s="252">
        <v>5.3300000000000005E-4</v>
      </c>
      <c r="AG38" s="252">
        <v>2.878E-4</v>
      </c>
      <c r="AH38" s="252">
        <v>1.4865E-3</v>
      </c>
      <c r="AI38" s="252">
        <v>3.4022000000000002E-3</v>
      </c>
      <c r="AJ38" s="252">
        <v>5.1711999999999999E-3</v>
      </c>
      <c r="AK38" s="252">
        <v>6.5204E-3</v>
      </c>
      <c r="AL38" s="252">
        <v>7.9495999999999994E-3</v>
      </c>
      <c r="AM38" s="252">
        <v>1.02332E-2</v>
      </c>
      <c r="AN38" s="252">
        <v>1.20822E-2</v>
      </c>
      <c r="AO38" s="252">
        <v>2.04558E-2</v>
      </c>
      <c r="AP38" s="252">
        <v>2.6846100000000001E-2</v>
      </c>
      <c r="AQ38" s="252">
        <v>3.2349700000000002E-2</v>
      </c>
      <c r="AR38" s="252">
        <v>3.7110600000000001E-2</v>
      </c>
      <c r="AS38" s="252">
        <v>4.4859900000000001E-2</v>
      </c>
      <c r="AT38" s="252">
        <v>5.2019799999999998E-2</v>
      </c>
      <c r="AU38" s="252">
        <v>5.8036600000000001E-2</v>
      </c>
      <c r="AV38" s="252">
        <v>6.4247200000000004E-2</v>
      </c>
      <c r="AW38" s="252">
        <v>7.0559399999999994E-2</v>
      </c>
      <c r="AX38" s="252">
        <v>1.8819999999999999E-4</v>
      </c>
      <c r="AY38" s="252">
        <v>4.4190000000000001E-4</v>
      </c>
      <c r="AZ38" s="252">
        <v>1.0078000000000001E-3</v>
      </c>
      <c r="BA38" s="252">
        <v>1.5823E-3</v>
      </c>
      <c r="BB38" s="252">
        <v>2.1164000000000001E-3</v>
      </c>
      <c r="BC38" s="252">
        <v>2.7247999999999999E-3</v>
      </c>
      <c r="BD38" s="252">
        <v>3.3325E-3</v>
      </c>
      <c r="BE38" s="252">
        <v>4.5444999999999999E-3</v>
      </c>
      <c r="BF38" s="252">
        <v>5.4779E-3</v>
      </c>
      <c r="BG38" s="252">
        <v>1.1693200000000001E-2</v>
      </c>
      <c r="BH38" s="252">
        <v>1.7460900000000001E-2</v>
      </c>
      <c r="BI38" s="252">
        <v>2.3107099999999998E-2</v>
      </c>
      <c r="BJ38" s="252">
        <v>2.8684500000000002E-2</v>
      </c>
      <c r="BK38" s="252">
        <v>3.42248E-2</v>
      </c>
      <c r="BL38" s="252">
        <v>3.9744599999999998E-2</v>
      </c>
      <c r="BM38" s="252">
        <v>4.5252199999999999E-2</v>
      </c>
      <c r="BN38" s="252">
        <v>5.07523E-2</v>
      </c>
      <c r="BO38" s="252">
        <v>5.6247499999999999E-2</v>
      </c>
      <c r="BP38" s="252">
        <v>9.5999999999999996E-6</v>
      </c>
      <c r="BQ38" s="252">
        <v>2.9E-5</v>
      </c>
      <c r="BR38" s="252">
        <v>5.7200000000000001E-5</v>
      </c>
      <c r="BS38" s="252">
        <v>1.1730000000000001E-4</v>
      </c>
      <c r="BT38" s="252">
        <v>1.8349999999999999E-4</v>
      </c>
      <c r="BU38" s="252">
        <v>2.5900000000000001E-4</v>
      </c>
      <c r="BV38" s="252">
        <v>3.5589999999999998E-4</v>
      </c>
      <c r="BW38" s="252">
        <v>4.5550000000000001E-4</v>
      </c>
      <c r="BX38" s="252">
        <v>6.8409999999999999E-4</v>
      </c>
      <c r="BY38" s="252">
        <v>8.6799999999999996E-4</v>
      </c>
      <c r="BZ38" s="252">
        <v>4.8559999999999999E-4</v>
      </c>
      <c r="CA38" s="252">
        <v>-8.541E-4</v>
      </c>
      <c r="CB38" s="252">
        <v>-9.8300000000000004E-5</v>
      </c>
      <c r="CC38" s="252">
        <v>3.29E-5</v>
      </c>
      <c r="CD38" s="252">
        <v>2.0351000000000001E-2</v>
      </c>
      <c r="CE38" s="252">
        <v>-9.2636000000000003E-3</v>
      </c>
      <c r="CF38" s="252">
        <v>2.9554999999999998E-3</v>
      </c>
    </row>
    <row r="39" spans="1:84" s="65" customFormat="1" ht="12" x14ac:dyDescent="0.2">
      <c r="A39" s="59" t="s">
        <v>48</v>
      </c>
      <c r="B39" s="252">
        <v>7.4900000000000005E-5</v>
      </c>
      <c r="C39" s="252">
        <v>3.1940000000000001E-4</v>
      </c>
      <c r="D39" s="252">
        <v>9.2349999999999995E-4</v>
      </c>
      <c r="E39" s="252">
        <v>2.6554E-3</v>
      </c>
      <c r="F39" s="252">
        <v>4.6103000000000003E-3</v>
      </c>
      <c r="G39" s="252">
        <v>6.5874999999999996E-3</v>
      </c>
      <c r="H39" s="252">
        <v>8.5395000000000002E-3</v>
      </c>
      <c r="I39" s="252">
        <v>1.0579099999999999E-2</v>
      </c>
      <c r="J39" s="252">
        <v>1.43149E-2</v>
      </c>
      <c r="K39" s="252">
        <v>1.7680000000000001E-2</v>
      </c>
      <c r="L39" s="252">
        <v>3.1980599999999998E-2</v>
      </c>
      <c r="M39" s="252">
        <v>4.3482600000000003E-2</v>
      </c>
      <c r="N39" s="252">
        <v>-2.1320000000000001E-4</v>
      </c>
      <c r="O39" s="252">
        <v>4.796E-4</v>
      </c>
      <c r="P39" s="252">
        <v>2.4093999999999999E-3</v>
      </c>
      <c r="Q39" s="252">
        <v>4.6097999999999998E-3</v>
      </c>
      <c r="R39" s="252">
        <v>6.6267000000000001E-3</v>
      </c>
      <c r="S39" s="252">
        <v>8.2383999999999999E-3</v>
      </c>
      <c r="T39" s="252">
        <v>9.7886999999999991E-3</v>
      </c>
      <c r="U39" s="252">
        <v>1.2212300000000001E-2</v>
      </c>
      <c r="V39" s="252">
        <v>1.48995E-2</v>
      </c>
      <c r="W39" s="252">
        <v>3.47388E-2</v>
      </c>
      <c r="X39" s="252">
        <v>5.5651300000000001E-2</v>
      </c>
      <c r="Y39" s="252">
        <v>7.5073799999999996E-2</v>
      </c>
      <c r="Z39" s="252">
        <v>9.3325599999999995E-2</v>
      </c>
      <c r="AA39" s="252">
        <v>0.1107973</v>
      </c>
      <c r="AB39" s="252">
        <v>0.1277935</v>
      </c>
      <c r="AC39" s="252">
        <v>0.14451339999999999</v>
      </c>
      <c r="AD39" s="252">
        <v>0.16107569999999999</v>
      </c>
      <c r="AE39" s="252">
        <v>0.1775477</v>
      </c>
      <c r="AF39" s="252">
        <v>6.311E-4</v>
      </c>
      <c r="AG39" s="252">
        <v>2.8850000000000002E-4</v>
      </c>
      <c r="AH39" s="252">
        <v>1.8569000000000001E-3</v>
      </c>
      <c r="AI39" s="252">
        <v>4.3769999999999998E-3</v>
      </c>
      <c r="AJ39" s="252">
        <v>6.6822000000000001E-3</v>
      </c>
      <c r="AK39" s="252">
        <v>8.4224E-3</v>
      </c>
      <c r="AL39" s="252">
        <v>1.02574E-2</v>
      </c>
      <c r="AM39" s="252">
        <v>1.3188999999999999E-2</v>
      </c>
      <c r="AN39" s="252">
        <v>1.5578399999999999E-2</v>
      </c>
      <c r="AO39" s="252">
        <v>2.6531200000000001E-2</v>
      </c>
      <c r="AP39" s="252">
        <v>3.4896299999999998E-2</v>
      </c>
      <c r="AQ39" s="252">
        <v>4.2020099999999998E-2</v>
      </c>
      <c r="AR39" s="252">
        <v>4.8109499999999999E-2</v>
      </c>
      <c r="AS39" s="252">
        <v>5.8045199999999998E-2</v>
      </c>
      <c r="AT39" s="252">
        <v>6.7230200000000004E-2</v>
      </c>
      <c r="AU39" s="252">
        <v>7.4974899999999997E-2</v>
      </c>
      <c r="AV39" s="252">
        <v>8.3007499999999998E-2</v>
      </c>
      <c r="AW39" s="252">
        <v>9.1198799999999997E-2</v>
      </c>
      <c r="AX39" s="252">
        <v>2.3029999999999999E-4</v>
      </c>
      <c r="AY39" s="252">
        <v>5.4710000000000002E-4</v>
      </c>
      <c r="AZ39" s="252">
        <v>1.2607E-3</v>
      </c>
      <c r="BA39" s="252">
        <v>1.9905000000000001E-3</v>
      </c>
      <c r="BB39" s="252">
        <v>2.6719999999999999E-3</v>
      </c>
      <c r="BC39" s="252">
        <v>3.4488000000000001E-3</v>
      </c>
      <c r="BD39" s="252">
        <v>4.2258E-3</v>
      </c>
      <c r="BE39" s="252">
        <v>5.7768000000000003E-3</v>
      </c>
      <c r="BF39" s="252">
        <v>6.9731000000000003E-3</v>
      </c>
      <c r="BG39" s="252">
        <v>1.49058E-2</v>
      </c>
      <c r="BH39" s="252">
        <v>2.2257599999999999E-2</v>
      </c>
      <c r="BI39" s="252">
        <v>2.9452599999999999E-2</v>
      </c>
      <c r="BJ39" s="252">
        <v>3.6559099999999997E-2</v>
      </c>
      <c r="BK39" s="252">
        <v>4.3617799999999998E-2</v>
      </c>
      <c r="BL39" s="252">
        <v>5.0650100000000003E-2</v>
      </c>
      <c r="BM39" s="252">
        <v>5.76669E-2</v>
      </c>
      <c r="BN39" s="252">
        <v>6.4674099999999998E-2</v>
      </c>
      <c r="BO39" s="252">
        <v>7.1675000000000003E-2</v>
      </c>
      <c r="BP39" s="252">
        <v>1.7499999999999998E-5</v>
      </c>
      <c r="BQ39" s="252">
        <v>5.0500000000000001E-5</v>
      </c>
      <c r="BR39" s="252">
        <v>9.2800000000000006E-5</v>
      </c>
      <c r="BS39" s="252">
        <v>1.6339999999999999E-4</v>
      </c>
      <c r="BT39" s="252">
        <v>2.274E-4</v>
      </c>
      <c r="BU39" s="252">
        <v>3.0180000000000002E-4</v>
      </c>
      <c r="BV39" s="252">
        <v>4.057E-4</v>
      </c>
      <c r="BW39" s="252">
        <v>5.1840000000000002E-4</v>
      </c>
      <c r="BX39" s="252">
        <v>7.9120000000000004E-4</v>
      </c>
      <c r="BY39" s="252">
        <v>1.0211E-3</v>
      </c>
      <c r="BZ39" s="252">
        <v>5.5679999999999998E-4</v>
      </c>
      <c r="CA39" s="252">
        <v>-1.0231000000000001E-3</v>
      </c>
      <c r="CB39" s="252">
        <v>-1.06E-4</v>
      </c>
      <c r="CC39" s="252">
        <v>5.1600000000000001E-5</v>
      </c>
      <c r="CD39" s="252">
        <v>2.6016399999999999E-2</v>
      </c>
      <c r="CE39" s="252">
        <v>-1.1423900000000001E-2</v>
      </c>
      <c r="CF39" s="252">
        <v>2.6278999999999999E-3</v>
      </c>
    </row>
    <row r="40" spans="1:84" s="65" customFormat="1" ht="12" x14ac:dyDescent="0.2">
      <c r="A40" s="59" t="s">
        <v>49</v>
      </c>
      <c r="B40" s="252">
        <v>8.8900000000000006E-5</v>
      </c>
      <c r="C40" s="252">
        <v>3.8519999999999998E-4</v>
      </c>
      <c r="D40" s="252">
        <v>1.1207000000000001E-3</v>
      </c>
      <c r="E40" s="252">
        <v>3.2364999999999998E-3</v>
      </c>
      <c r="F40" s="252">
        <v>5.6322000000000004E-3</v>
      </c>
      <c r="G40" s="252">
        <v>8.0487000000000006E-3</v>
      </c>
      <c r="H40" s="252">
        <v>1.04216E-2</v>
      </c>
      <c r="I40" s="252">
        <v>1.2891E-2</v>
      </c>
      <c r="J40" s="252">
        <v>1.73992E-2</v>
      </c>
      <c r="K40" s="252">
        <v>2.1461000000000001E-2</v>
      </c>
      <c r="L40" s="252">
        <v>3.8853199999999997E-2</v>
      </c>
      <c r="M40" s="252">
        <v>5.2941700000000001E-2</v>
      </c>
      <c r="N40" s="252">
        <v>-3.2870000000000002E-4</v>
      </c>
      <c r="O40" s="252">
        <v>4.1869999999999999E-4</v>
      </c>
      <c r="P40" s="252">
        <v>2.6732000000000001E-3</v>
      </c>
      <c r="Q40" s="252">
        <v>5.3429000000000003E-3</v>
      </c>
      <c r="R40" s="252">
        <v>7.7889999999999999E-3</v>
      </c>
      <c r="S40" s="252">
        <v>9.7173999999999993E-3</v>
      </c>
      <c r="T40" s="252">
        <v>1.1539900000000001E-2</v>
      </c>
      <c r="U40" s="252">
        <v>1.43451E-2</v>
      </c>
      <c r="V40" s="252">
        <v>1.7472399999999999E-2</v>
      </c>
      <c r="W40" s="252">
        <v>4.1554800000000003E-2</v>
      </c>
      <c r="X40" s="252">
        <v>6.8093799999999996E-2</v>
      </c>
      <c r="Y40" s="252">
        <v>9.3325599999999995E-2</v>
      </c>
      <c r="Z40" s="252">
        <v>0.1173028</v>
      </c>
      <c r="AA40" s="252">
        <v>0.1403664</v>
      </c>
      <c r="AB40" s="252">
        <v>0.16283839999999999</v>
      </c>
      <c r="AC40" s="252">
        <v>0.18494820000000001</v>
      </c>
      <c r="AD40" s="252">
        <v>0.2068401</v>
      </c>
      <c r="AE40" s="252">
        <v>0.22859979999999999</v>
      </c>
      <c r="AF40" s="252">
        <v>7.0890000000000005E-4</v>
      </c>
      <c r="AG40" s="252">
        <v>2.7920000000000001E-4</v>
      </c>
      <c r="AH40" s="252">
        <v>2.2192000000000002E-3</v>
      </c>
      <c r="AI40" s="252">
        <v>5.3293999999999998E-3</v>
      </c>
      <c r="AJ40" s="252">
        <v>8.1437000000000002E-3</v>
      </c>
      <c r="AK40" s="252">
        <v>1.0244E-2</v>
      </c>
      <c r="AL40" s="252">
        <v>1.24495E-2</v>
      </c>
      <c r="AM40" s="252">
        <v>1.5965199999999999E-2</v>
      </c>
      <c r="AN40" s="252">
        <v>1.8841400000000001E-2</v>
      </c>
      <c r="AO40" s="252">
        <v>3.2146000000000001E-2</v>
      </c>
      <c r="AP40" s="252">
        <v>4.23153E-2</v>
      </c>
      <c r="AQ40" s="252">
        <v>5.0917299999999999E-2</v>
      </c>
      <c r="AR40" s="252">
        <v>5.8214000000000002E-2</v>
      </c>
      <c r="AS40" s="252">
        <v>7.0140400000000006E-2</v>
      </c>
      <c r="AT40" s="252">
        <v>8.1163100000000002E-2</v>
      </c>
      <c r="AU40" s="252">
        <v>9.0470900000000007E-2</v>
      </c>
      <c r="AV40" s="252">
        <v>0.10015259999999999</v>
      </c>
      <c r="AW40" s="252">
        <v>0.1100458</v>
      </c>
      <c r="AX40" s="252">
        <v>2.6689999999999998E-4</v>
      </c>
      <c r="AY40" s="252">
        <v>6.4150000000000003E-4</v>
      </c>
      <c r="AZ40" s="252">
        <v>1.4905000000000001E-3</v>
      </c>
      <c r="BA40" s="252">
        <v>2.3620999999999998E-3</v>
      </c>
      <c r="BB40" s="252">
        <v>3.1775000000000002E-3</v>
      </c>
      <c r="BC40" s="252">
        <v>4.1070000000000004E-3</v>
      </c>
      <c r="BD40" s="252">
        <v>5.0375000000000003E-3</v>
      </c>
      <c r="BE40" s="252">
        <v>6.8956E-3</v>
      </c>
      <c r="BF40" s="252">
        <v>8.3295999999999995E-3</v>
      </c>
      <c r="BG40" s="252">
        <v>1.78169E-2</v>
      </c>
      <c r="BH40" s="252">
        <v>2.66021E-2</v>
      </c>
      <c r="BI40" s="252">
        <v>3.5198899999999998E-2</v>
      </c>
      <c r="BJ40" s="252">
        <v>4.36893E-2</v>
      </c>
      <c r="BK40" s="252">
        <v>5.21222E-2</v>
      </c>
      <c r="BL40" s="252">
        <v>6.0523500000000001E-2</v>
      </c>
      <c r="BM40" s="252">
        <v>6.8906300000000004E-2</v>
      </c>
      <c r="BN40" s="252">
        <v>7.7277600000000002E-2</v>
      </c>
      <c r="BO40" s="252">
        <v>8.5641400000000006E-2</v>
      </c>
      <c r="BP40" s="252">
        <v>2.5199999999999999E-5</v>
      </c>
      <c r="BQ40" s="252">
        <v>7.1400000000000001E-5</v>
      </c>
      <c r="BR40" s="252">
        <v>1.2679999999999999E-4</v>
      </c>
      <c r="BS40" s="252">
        <v>2.051E-4</v>
      </c>
      <c r="BT40" s="252">
        <v>2.6259999999999999E-4</v>
      </c>
      <c r="BU40" s="252">
        <v>3.3030000000000001E-4</v>
      </c>
      <c r="BV40" s="252">
        <v>4.3399999999999998E-4</v>
      </c>
      <c r="BW40" s="252">
        <v>5.5199999999999997E-4</v>
      </c>
      <c r="BX40" s="252">
        <v>8.4960000000000005E-4</v>
      </c>
      <c r="BY40" s="252">
        <v>1.1069000000000001E-3</v>
      </c>
      <c r="BZ40" s="252">
        <v>5.4410000000000005E-4</v>
      </c>
      <c r="CA40" s="252">
        <v>-1.17E-3</v>
      </c>
      <c r="CB40" s="252">
        <v>-1.0450000000000001E-4</v>
      </c>
      <c r="CC40" s="252">
        <v>6.9999999999999994E-5</v>
      </c>
      <c r="CD40" s="252">
        <v>3.1173200000000002E-2</v>
      </c>
      <c r="CE40" s="252">
        <v>-1.3312299999999999E-2</v>
      </c>
      <c r="CF40" s="252">
        <v>2.2344000000000001E-3</v>
      </c>
    </row>
    <row r="41" spans="1:84" s="65" customFormat="1" ht="12" x14ac:dyDescent="0.2">
      <c r="A41" s="59" t="s">
        <v>50</v>
      </c>
      <c r="B41" s="252">
        <v>1.0179999999999999E-4</v>
      </c>
      <c r="C41" s="252">
        <v>4.4779999999999999E-4</v>
      </c>
      <c r="D41" s="252">
        <v>1.3110999999999999E-3</v>
      </c>
      <c r="E41" s="252">
        <v>3.8E-3</v>
      </c>
      <c r="F41" s="252">
        <v>6.6219E-3</v>
      </c>
      <c r="G41" s="252">
        <v>9.4602000000000002E-3</v>
      </c>
      <c r="H41" s="252">
        <v>1.22352E-2</v>
      </c>
      <c r="I41" s="252">
        <v>1.5114000000000001E-2</v>
      </c>
      <c r="J41" s="252">
        <v>2.0355600000000001E-2</v>
      </c>
      <c r="K41" s="252">
        <v>2.5078199999999998E-2</v>
      </c>
      <c r="L41" s="252">
        <v>4.5395699999999997E-2</v>
      </c>
      <c r="M41" s="252">
        <v>6.1919799999999997E-2</v>
      </c>
      <c r="N41" s="252">
        <v>-4.237E-4</v>
      </c>
      <c r="O41" s="252">
        <v>3.769E-4</v>
      </c>
      <c r="P41" s="252">
        <v>2.9448E-3</v>
      </c>
      <c r="Q41" s="252">
        <v>6.0720000000000001E-3</v>
      </c>
      <c r="R41" s="252">
        <v>8.9374999999999993E-3</v>
      </c>
      <c r="S41" s="252">
        <v>1.1174699999999999E-2</v>
      </c>
      <c r="T41" s="252">
        <v>1.32616E-2</v>
      </c>
      <c r="U41" s="252">
        <v>1.6430400000000001E-2</v>
      </c>
      <c r="V41" s="252">
        <v>1.99708E-2</v>
      </c>
      <c r="W41" s="252">
        <v>4.8036700000000002E-2</v>
      </c>
      <c r="X41" s="252">
        <v>7.9941700000000004E-2</v>
      </c>
      <c r="Y41" s="252">
        <v>0.1107973</v>
      </c>
      <c r="Z41" s="252">
        <v>0.1403664</v>
      </c>
      <c r="AA41" s="252">
        <v>0.16891610000000001</v>
      </c>
      <c r="AB41" s="252">
        <v>0.19677120000000001</v>
      </c>
      <c r="AC41" s="252">
        <v>0.22418379999999999</v>
      </c>
      <c r="AD41" s="252">
        <v>0.25132019999999999</v>
      </c>
      <c r="AE41" s="252">
        <v>0.2782828</v>
      </c>
      <c r="AF41" s="252">
        <v>7.762E-4</v>
      </c>
      <c r="AG41" s="252">
        <v>2.6570000000000001E-4</v>
      </c>
      <c r="AH41" s="252">
        <v>2.5742E-3</v>
      </c>
      <c r="AI41" s="252">
        <v>6.2624000000000004E-3</v>
      </c>
      <c r="AJ41" s="252">
        <v>9.5686999999999994E-3</v>
      </c>
      <c r="AK41" s="252">
        <v>1.20118E-2</v>
      </c>
      <c r="AL41" s="252">
        <v>1.45685E-2</v>
      </c>
      <c r="AM41" s="252">
        <v>1.8633899999999998E-2</v>
      </c>
      <c r="AN41" s="252">
        <v>2.1967199999999999E-2</v>
      </c>
      <c r="AO41" s="252">
        <v>3.7492200000000003E-2</v>
      </c>
      <c r="AP41" s="252">
        <v>4.9366899999999998E-2</v>
      </c>
      <c r="AQ41" s="252">
        <v>5.9366200000000001E-2</v>
      </c>
      <c r="AR41" s="252">
        <v>6.7803000000000002E-2</v>
      </c>
      <c r="AS41" s="252">
        <v>8.1611900000000001E-2</v>
      </c>
      <c r="AT41" s="252">
        <v>9.4370599999999999E-2</v>
      </c>
      <c r="AU41" s="252">
        <v>0.1051535</v>
      </c>
      <c r="AV41" s="252">
        <v>0.1163917</v>
      </c>
      <c r="AW41" s="252">
        <v>0.1278919</v>
      </c>
      <c r="AX41" s="252">
        <v>3.0069999999999999E-4</v>
      </c>
      <c r="AY41" s="252">
        <v>7.3030000000000002E-4</v>
      </c>
      <c r="AZ41" s="252">
        <v>1.7080000000000001E-3</v>
      </c>
      <c r="BA41" s="252">
        <v>2.7138000000000002E-3</v>
      </c>
      <c r="BB41" s="252">
        <v>3.6557999999999998E-3</v>
      </c>
      <c r="BC41" s="252">
        <v>4.7293999999999999E-3</v>
      </c>
      <c r="BD41" s="252">
        <v>5.8046E-3</v>
      </c>
      <c r="BE41" s="252">
        <v>7.9524000000000001E-3</v>
      </c>
      <c r="BF41" s="252">
        <v>9.6103999999999998E-3</v>
      </c>
      <c r="BG41" s="252">
        <v>2.0564099999999998E-2</v>
      </c>
      <c r="BH41" s="252">
        <v>3.0701599999999999E-2</v>
      </c>
      <c r="BI41" s="252">
        <v>4.0620700000000003E-2</v>
      </c>
      <c r="BJ41" s="252">
        <v>5.0416599999999999E-2</v>
      </c>
      <c r="BK41" s="252">
        <v>6.0146199999999997E-2</v>
      </c>
      <c r="BL41" s="252">
        <v>6.9838999999999998E-2</v>
      </c>
      <c r="BM41" s="252">
        <v>7.9510600000000001E-2</v>
      </c>
      <c r="BN41" s="252">
        <v>8.9168800000000006E-2</v>
      </c>
      <c r="BO41" s="252">
        <v>9.8818400000000001E-2</v>
      </c>
      <c r="BP41" s="252">
        <v>3.2499999999999997E-5</v>
      </c>
      <c r="BQ41" s="252">
        <v>9.1100000000000005E-5</v>
      </c>
      <c r="BR41" s="252">
        <v>1.5870000000000001E-4</v>
      </c>
      <c r="BS41" s="252">
        <v>2.433E-4</v>
      </c>
      <c r="BT41" s="252">
        <v>2.9320000000000003E-4</v>
      </c>
      <c r="BU41" s="252">
        <v>3.5280000000000001E-4</v>
      </c>
      <c r="BV41" s="252">
        <v>4.5389999999999997E-4</v>
      </c>
      <c r="BW41" s="252">
        <v>5.7410000000000002E-4</v>
      </c>
      <c r="BX41" s="252">
        <v>8.8840000000000002E-4</v>
      </c>
      <c r="BY41" s="252">
        <v>1.1638E-3</v>
      </c>
      <c r="BZ41" s="252">
        <v>4.8690000000000002E-4</v>
      </c>
      <c r="CA41" s="252">
        <v>-1.3073E-3</v>
      </c>
      <c r="CB41" s="252">
        <v>-9.9300000000000001E-5</v>
      </c>
      <c r="CC41" s="252">
        <v>8.81E-5</v>
      </c>
      <c r="CD41" s="252">
        <v>3.60696E-2</v>
      </c>
      <c r="CE41" s="252">
        <v>-1.5099E-2</v>
      </c>
      <c r="CF41" s="252">
        <v>1.8518E-3</v>
      </c>
    </row>
    <row r="42" spans="1:84" s="65" customFormat="1" ht="12" x14ac:dyDescent="0.2">
      <c r="A42" s="59" t="s">
        <v>51</v>
      </c>
      <c r="B42" s="252">
        <v>1.143E-4</v>
      </c>
      <c r="C42" s="252">
        <v>5.0869999999999995E-4</v>
      </c>
      <c r="D42" s="252">
        <v>1.4973E-3</v>
      </c>
      <c r="E42" s="252">
        <v>4.3524000000000002E-3</v>
      </c>
      <c r="F42" s="252">
        <v>7.5912000000000002E-3</v>
      </c>
      <c r="G42" s="252">
        <v>1.0841E-2</v>
      </c>
      <c r="H42" s="252">
        <v>1.4007500000000001E-2</v>
      </c>
      <c r="I42" s="252">
        <v>1.7284500000000001E-2</v>
      </c>
      <c r="J42" s="252">
        <v>2.32388E-2</v>
      </c>
      <c r="K42" s="252">
        <v>2.8603099999999999E-2</v>
      </c>
      <c r="L42" s="252">
        <v>5.1758400000000003E-2</v>
      </c>
      <c r="M42" s="252">
        <v>7.0639900000000005E-2</v>
      </c>
      <c r="N42" s="252">
        <v>-5.084E-4</v>
      </c>
      <c r="O42" s="252">
        <v>3.456E-4</v>
      </c>
      <c r="P42" s="252">
        <v>3.2209000000000001E-3</v>
      </c>
      <c r="Q42" s="252">
        <v>6.7977000000000003E-3</v>
      </c>
      <c r="R42" s="252">
        <v>1.0076E-2</v>
      </c>
      <c r="S42" s="252">
        <v>1.26175E-2</v>
      </c>
      <c r="T42" s="252">
        <v>1.4964699999999999E-2</v>
      </c>
      <c r="U42" s="252">
        <v>1.8489499999999999E-2</v>
      </c>
      <c r="V42" s="252">
        <v>2.2431099999999999E-2</v>
      </c>
      <c r="W42" s="252">
        <v>5.4344099999999999E-2</v>
      </c>
      <c r="X42" s="252">
        <v>9.14518E-2</v>
      </c>
      <c r="Y42" s="252">
        <v>0.1277935</v>
      </c>
      <c r="Z42" s="252">
        <v>0.16283839999999999</v>
      </c>
      <c r="AA42" s="252">
        <v>0.19677120000000001</v>
      </c>
      <c r="AB42" s="252">
        <v>0.22991349999999999</v>
      </c>
      <c r="AC42" s="252">
        <v>0.26253660000000001</v>
      </c>
      <c r="AD42" s="252">
        <v>0.2948267</v>
      </c>
      <c r="AE42" s="252">
        <v>0.32690219999999998</v>
      </c>
      <c r="AF42" s="252">
        <v>8.3880000000000001E-4</v>
      </c>
      <c r="AG42" s="252">
        <v>2.5099999999999998E-4</v>
      </c>
      <c r="AH42" s="252">
        <v>2.9240999999999998E-3</v>
      </c>
      <c r="AI42" s="252">
        <v>7.1811000000000002E-3</v>
      </c>
      <c r="AJ42" s="252">
        <v>1.0969E-2</v>
      </c>
      <c r="AK42" s="252">
        <v>1.37459E-2</v>
      </c>
      <c r="AL42" s="252">
        <v>1.66438E-2</v>
      </c>
      <c r="AM42" s="252">
        <v>2.1241400000000001E-2</v>
      </c>
      <c r="AN42" s="252">
        <v>2.50166E-2</v>
      </c>
      <c r="AO42" s="252">
        <v>4.26915E-2</v>
      </c>
      <c r="AP42" s="252">
        <v>5.6218700000000003E-2</v>
      </c>
      <c r="AQ42" s="252">
        <v>6.7572900000000005E-2</v>
      </c>
      <c r="AR42" s="252">
        <v>7.7116000000000004E-2</v>
      </c>
      <c r="AS42" s="252">
        <v>9.2752000000000001E-2</v>
      </c>
      <c r="AT42" s="252">
        <v>0.107195</v>
      </c>
      <c r="AU42" s="252">
        <v>0.1194084</v>
      </c>
      <c r="AV42" s="252">
        <v>0.13215560000000001</v>
      </c>
      <c r="AW42" s="252">
        <v>0.1452137</v>
      </c>
      <c r="AX42" s="252">
        <v>3.3330000000000002E-4</v>
      </c>
      <c r="AY42" s="252">
        <v>8.1629999999999995E-4</v>
      </c>
      <c r="AZ42" s="252">
        <v>1.9191E-3</v>
      </c>
      <c r="BA42" s="252">
        <v>3.0552999999999999E-3</v>
      </c>
      <c r="BB42" s="252">
        <v>4.1200000000000004E-3</v>
      </c>
      <c r="BC42" s="252">
        <v>5.3334000000000003E-3</v>
      </c>
      <c r="BD42" s="252">
        <v>6.5487999999999996E-3</v>
      </c>
      <c r="BE42" s="252">
        <v>8.9771E-3</v>
      </c>
      <c r="BF42" s="252">
        <v>1.08523E-2</v>
      </c>
      <c r="BG42" s="252">
        <v>2.3227100000000001E-2</v>
      </c>
      <c r="BH42" s="252">
        <v>3.4675299999999999E-2</v>
      </c>
      <c r="BI42" s="252">
        <v>4.5876300000000002E-2</v>
      </c>
      <c r="BJ42" s="252">
        <v>5.69379E-2</v>
      </c>
      <c r="BK42" s="252">
        <v>6.7924300000000007E-2</v>
      </c>
      <c r="BL42" s="252">
        <v>7.88692E-2</v>
      </c>
      <c r="BM42" s="252">
        <v>8.9789999999999995E-2</v>
      </c>
      <c r="BN42" s="252">
        <v>0.1006958</v>
      </c>
      <c r="BO42" s="252">
        <v>0.1115918</v>
      </c>
      <c r="BP42" s="252">
        <v>3.9400000000000002E-5</v>
      </c>
      <c r="BQ42" s="252">
        <v>1.098E-4</v>
      </c>
      <c r="BR42" s="252">
        <v>1.8909999999999999E-4</v>
      </c>
      <c r="BS42" s="252">
        <v>2.7950000000000002E-4</v>
      </c>
      <c r="BT42" s="252">
        <v>3.2180000000000002E-4</v>
      </c>
      <c r="BU42" s="252">
        <v>3.7320000000000002E-4</v>
      </c>
      <c r="BV42" s="252">
        <v>4.7110000000000001E-4</v>
      </c>
      <c r="BW42" s="252">
        <v>5.9259999999999998E-4</v>
      </c>
      <c r="BX42" s="252">
        <v>9.2029999999999998E-4</v>
      </c>
      <c r="BY42" s="252">
        <v>1.2099000000000001E-3</v>
      </c>
      <c r="BZ42" s="252">
        <v>4.0989999999999999E-4</v>
      </c>
      <c r="CA42" s="252">
        <v>-1.441E-3</v>
      </c>
      <c r="CB42" s="252">
        <v>-9.2899999999999995E-5</v>
      </c>
      <c r="CC42" s="252">
        <v>1.059E-4</v>
      </c>
      <c r="CD42" s="252">
        <v>4.0838300000000001E-2</v>
      </c>
      <c r="CE42" s="252">
        <v>-1.6851600000000001E-2</v>
      </c>
      <c r="CF42" s="252">
        <v>1.4947999999999999E-3</v>
      </c>
    </row>
    <row r="43" spans="1:84" s="65" customFormat="1" ht="12" x14ac:dyDescent="0.2">
      <c r="A43" s="59" t="s">
        <v>52</v>
      </c>
      <c r="B43" s="252">
        <v>1.2650000000000001E-4</v>
      </c>
      <c r="C43" s="252">
        <v>5.687E-4</v>
      </c>
      <c r="D43" s="252">
        <v>1.681E-3</v>
      </c>
      <c r="E43" s="252">
        <v>4.8980999999999998E-3</v>
      </c>
      <c r="F43" s="252">
        <v>8.5485000000000005E-3</v>
      </c>
      <c r="G43" s="252">
        <v>1.2204E-2</v>
      </c>
      <c r="H43" s="252">
        <v>1.5756300000000001E-2</v>
      </c>
      <c r="I43" s="252">
        <v>1.94258E-2</v>
      </c>
      <c r="J43" s="252">
        <v>2.60821E-2</v>
      </c>
      <c r="K43" s="252">
        <v>3.2078700000000002E-2</v>
      </c>
      <c r="L43" s="252">
        <v>5.8027099999999998E-2</v>
      </c>
      <c r="M43" s="252">
        <v>7.9226199999999997E-2</v>
      </c>
      <c r="N43" s="252">
        <v>-5.8779999999999998E-4</v>
      </c>
      <c r="O43" s="252">
        <v>3.2029999999999998E-4</v>
      </c>
      <c r="P43" s="252">
        <v>3.5003999999999999E-3</v>
      </c>
      <c r="Q43" s="252">
        <v>7.522E-3</v>
      </c>
      <c r="R43" s="252">
        <v>1.12091E-2</v>
      </c>
      <c r="S43" s="252">
        <v>1.40523E-2</v>
      </c>
      <c r="T43" s="252">
        <v>1.6657999999999999E-2</v>
      </c>
      <c r="U43" s="252">
        <v>2.0536100000000002E-2</v>
      </c>
      <c r="V43" s="252">
        <v>2.4874400000000001E-2</v>
      </c>
      <c r="W43" s="252">
        <v>6.0565899999999999E-2</v>
      </c>
      <c r="X43" s="252">
        <v>0.1027791</v>
      </c>
      <c r="Y43" s="252">
        <v>0.14451339999999999</v>
      </c>
      <c r="Z43" s="252">
        <v>0.18494820000000001</v>
      </c>
      <c r="AA43" s="252">
        <v>0.22418379999999999</v>
      </c>
      <c r="AB43" s="252">
        <v>0.26253660000000001</v>
      </c>
      <c r="AC43" s="252">
        <v>0.30029519999999998</v>
      </c>
      <c r="AD43" s="252">
        <v>0.33766550000000001</v>
      </c>
      <c r="AE43" s="252">
        <v>0.37478109999999998</v>
      </c>
      <c r="AF43" s="252">
        <v>8.9970000000000002E-4</v>
      </c>
      <c r="AG43" s="252">
        <v>2.364E-4</v>
      </c>
      <c r="AH43" s="252">
        <v>3.271E-3</v>
      </c>
      <c r="AI43" s="252">
        <v>8.0905999999999999E-3</v>
      </c>
      <c r="AJ43" s="252">
        <v>1.23543E-2</v>
      </c>
      <c r="AK43" s="252">
        <v>1.54602E-2</v>
      </c>
      <c r="AL43" s="252">
        <v>1.86944E-2</v>
      </c>
      <c r="AM43" s="252">
        <v>2.38161E-2</v>
      </c>
      <c r="AN43" s="252">
        <v>2.8025899999999999E-2</v>
      </c>
      <c r="AO43" s="252">
        <v>4.78149E-2</v>
      </c>
      <c r="AP43" s="252">
        <v>6.2967499999999996E-2</v>
      </c>
      <c r="AQ43" s="252">
        <v>7.5655799999999995E-2</v>
      </c>
      <c r="AR43" s="252">
        <v>8.6289199999999996E-2</v>
      </c>
      <c r="AS43" s="252">
        <v>0.1037261</v>
      </c>
      <c r="AT43" s="252">
        <v>0.1198288</v>
      </c>
      <c r="AU43" s="252">
        <v>0.13345119999999999</v>
      </c>
      <c r="AV43" s="252">
        <v>0.14768410000000001</v>
      </c>
      <c r="AW43" s="252">
        <v>0.16227559999999999</v>
      </c>
      <c r="AX43" s="252">
        <v>3.6539999999999999E-4</v>
      </c>
      <c r="AY43" s="252">
        <v>9.01E-4</v>
      </c>
      <c r="AZ43" s="252">
        <v>2.1272000000000001E-3</v>
      </c>
      <c r="BA43" s="252">
        <v>3.392E-3</v>
      </c>
      <c r="BB43" s="252">
        <v>4.5775E-3</v>
      </c>
      <c r="BC43" s="252">
        <v>5.9284999999999997E-3</v>
      </c>
      <c r="BD43" s="252">
        <v>7.2820000000000003E-3</v>
      </c>
      <c r="BE43" s="252">
        <v>9.9866E-3</v>
      </c>
      <c r="BF43" s="252">
        <v>1.2075499999999999E-2</v>
      </c>
      <c r="BG43" s="252">
        <v>2.58497E-2</v>
      </c>
      <c r="BH43" s="252">
        <v>3.8588799999999999E-2</v>
      </c>
      <c r="BI43" s="252">
        <v>5.1052199999999999E-2</v>
      </c>
      <c r="BJ43" s="252">
        <v>6.3360299999999994E-2</v>
      </c>
      <c r="BK43" s="252">
        <v>7.5584600000000002E-2</v>
      </c>
      <c r="BL43" s="252">
        <v>8.7762699999999999E-2</v>
      </c>
      <c r="BM43" s="252">
        <v>9.9914000000000003E-2</v>
      </c>
      <c r="BN43" s="252">
        <v>0.1120486</v>
      </c>
      <c r="BO43" s="252">
        <v>0.1241722</v>
      </c>
      <c r="BP43" s="252">
        <v>4.6100000000000002E-5</v>
      </c>
      <c r="BQ43" s="252">
        <v>1.2799999999999999E-4</v>
      </c>
      <c r="BR43" s="252">
        <v>2.185E-4</v>
      </c>
      <c r="BS43" s="252">
        <v>3.146E-4</v>
      </c>
      <c r="BT43" s="252">
        <v>3.4959999999999999E-4</v>
      </c>
      <c r="BU43" s="252">
        <v>3.9310000000000001E-4</v>
      </c>
      <c r="BV43" s="252">
        <v>4.8789999999999999E-4</v>
      </c>
      <c r="BW43" s="252">
        <v>6.1059999999999999E-4</v>
      </c>
      <c r="BX43" s="252">
        <v>9.5069999999999996E-4</v>
      </c>
      <c r="BY43" s="252">
        <v>1.253E-3</v>
      </c>
      <c r="BZ43" s="252">
        <v>3.2590000000000001E-4</v>
      </c>
      <c r="CA43" s="252">
        <v>-1.5738E-3</v>
      </c>
      <c r="CB43" s="252">
        <v>-8.6199999999999995E-5</v>
      </c>
      <c r="CC43" s="252">
        <v>1.2349999999999999E-4</v>
      </c>
      <c r="CD43" s="252">
        <v>4.5547999999999998E-2</v>
      </c>
      <c r="CE43" s="252">
        <v>-1.8596499999999998E-2</v>
      </c>
      <c r="CF43" s="252">
        <v>1.1624000000000001E-3</v>
      </c>
    </row>
    <row r="44" spans="1:84" s="65" customFormat="1" ht="12" x14ac:dyDescent="0.2">
      <c r="A44" s="59" t="s">
        <v>53</v>
      </c>
      <c r="B44" s="252">
        <v>1.3860000000000001E-4</v>
      </c>
      <c r="C44" s="252">
        <v>6.2830000000000004E-4</v>
      </c>
      <c r="D44" s="252">
        <v>1.8634999999999999E-3</v>
      </c>
      <c r="E44" s="252">
        <v>5.4400000000000004E-3</v>
      </c>
      <c r="F44" s="252">
        <v>9.4988E-3</v>
      </c>
      <c r="G44" s="252">
        <v>1.35569E-2</v>
      </c>
      <c r="H44" s="252">
        <v>1.74921E-2</v>
      </c>
      <c r="I44" s="252">
        <v>2.15511E-2</v>
      </c>
      <c r="J44" s="252">
        <v>2.8904599999999999E-2</v>
      </c>
      <c r="K44" s="252">
        <v>3.5528700000000003E-2</v>
      </c>
      <c r="L44" s="252">
        <v>6.4248100000000002E-2</v>
      </c>
      <c r="M44" s="252">
        <v>8.7744799999999998E-2</v>
      </c>
      <c r="N44" s="252">
        <v>-6.6450000000000005E-4</v>
      </c>
      <c r="O44" s="252">
        <v>2.989E-4</v>
      </c>
      <c r="P44" s="252">
        <v>3.7827999999999998E-3</v>
      </c>
      <c r="Q44" s="252">
        <v>8.2465000000000004E-3</v>
      </c>
      <c r="R44" s="252">
        <v>1.234E-2</v>
      </c>
      <c r="S44" s="252">
        <v>1.5483500000000001E-2</v>
      </c>
      <c r="T44" s="252">
        <v>1.8347200000000001E-2</v>
      </c>
      <c r="U44" s="252">
        <v>2.25782E-2</v>
      </c>
      <c r="V44" s="252">
        <v>2.73119E-2</v>
      </c>
      <c r="W44" s="252">
        <v>6.6749100000000006E-2</v>
      </c>
      <c r="X44" s="252">
        <v>0.11401020000000001</v>
      </c>
      <c r="Y44" s="252">
        <v>0.16107569999999999</v>
      </c>
      <c r="Z44" s="252">
        <v>0.2068401</v>
      </c>
      <c r="AA44" s="252">
        <v>0.25132019999999999</v>
      </c>
      <c r="AB44" s="252">
        <v>0.2948267</v>
      </c>
      <c r="AC44" s="252">
        <v>0.33766550000000001</v>
      </c>
      <c r="AD44" s="252">
        <v>0.38006119999999999</v>
      </c>
      <c r="AE44" s="252">
        <v>0.4221628</v>
      </c>
      <c r="AF44" s="252">
        <v>9.6029999999999998E-4</v>
      </c>
      <c r="AG44" s="252">
        <v>2.2259999999999999E-4</v>
      </c>
      <c r="AH44" s="252">
        <v>3.6164000000000001E-3</v>
      </c>
      <c r="AI44" s="252">
        <v>8.9946000000000002E-3</v>
      </c>
      <c r="AJ44" s="252">
        <v>1.37308E-2</v>
      </c>
      <c r="AK44" s="252">
        <v>1.7163500000000002E-2</v>
      </c>
      <c r="AL44" s="252">
        <v>2.0731900000000001E-2</v>
      </c>
      <c r="AM44" s="252">
        <v>2.6374000000000002E-2</v>
      </c>
      <c r="AN44" s="252">
        <v>3.10152E-2</v>
      </c>
      <c r="AO44" s="252">
        <v>5.2900999999999997E-2</v>
      </c>
      <c r="AP44" s="252">
        <v>6.9665699999999997E-2</v>
      </c>
      <c r="AQ44" s="252">
        <v>8.3678500000000003E-2</v>
      </c>
      <c r="AR44" s="252">
        <v>9.5395400000000005E-2</v>
      </c>
      <c r="AS44" s="252">
        <v>0.1146214</v>
      </c>
      <c r="AT44" s="252">
        <v>0.13237299999999999</v>
      </c>
      <c r="AU44" s="252">
        <v>0.14739459999999999</v>
      </c>
      <c r="AV44" s="252">
        <v>0.16310250000000001</v>
      </c>
      <c r="AW44" s="252">
        <v>0.17921580000000001</v>
      </c>
      <c r="AX44" s="252">
        <v>3.9730000000000001E-4</v>
      </c>
      <c r="AY44" s="252">
        <v>9.8529999999999993E-4</v>
      </c>
      <c r="AZ44" s="252">
        <v>2.3341999999999998E-3</v>
      </c>
      <c r="BA44" s="252">
        <v>3.7266000000000001E-3</v>
      </c>
      <c r="BB44" s="252">
        <v>5.0321999999999997E-3</v>
      </c>
      <c r="BC44" s="252">
        <v>6.5199000000000003E-3</v>
      </c>
      <c r="BD44" s="252">
        <v>8.0105000000000003E-3</v>
      </c>
      <c r="BE44" s="252">
        <v>1.09894E-2</v>
      </c>
      <c r="BF44" s="252">
        <v>1.3290400000000001E-2</v>
      </c>
      <c r="BG44" s="252">
        <v>2.8454400000000001E-2</v>
      </c>
      <c r="BH44" s="252">
        <v>4.2475600000000002E-2</v>
      </c>
      <c r="BI44" s="252">
        <v>5.6193E-2</v>
      </c>
      <c r="BJ44" s="252">
        <v>6.9739200000000001E-2</v>
      </c>
      <c r="BK44" s="252">
        <v>8.3193100000000006E-2</v>
      </c>
      <c r="BL44" s="252">
        <v>9.6596100000000004E-2</v>
      </c>
      <c r="BM44" s="252">
        <v>0.1099695</v>
      </c>
      <c r="BN44" s="252">
        <v>0.12332460000000001</v>
      </c>
      <c r="BO44" s="252">
        <v>0.1366677</v>
      </c>
      <c r="BP44" s="252">
        <v>5.27E-5</v>
      </c>
      <c r="BQ44" s="252">
        <v>1.4579999999999999E-4</v>
      </c>
      <c r="BR44" s="252">
        <v>2.474E-4</v>
      </c>
      <c r="BS44" s="252">
        <v>3.4919999999999998E-4</v>
      </c>
      <c r="BT44" s="252">
        <v>3.7720000000000001E-4</v>
      </c>
      <c r="BU44" s="252">
        <v>4.1310000000000001E-4</v>
      </c>
      <c r="BV44" s="252">
        <v>5.0509999999999997E-4</v>
      </c>
      <c r="BW44" s="252">
        <v>6.2909999999999995E-4</v>
      </c>
      <c r="BX44" s="252">
        <v>9.8170000000000006E-4</v>
      </c>
      <c r="BY44" s="252">
        <v>1.2962E-3</v>
      </c>
      <c r="BZ44" s="252">
        <v>2.408E-4</v>
      </c>
      <c r="CA44" s="252">
        <v>-1.7067E-3</v>
      </c>
      <c r="CB44" s="252">
        <v>-7.9599999999999997E-5</v>
      </c>
      <c r="CC44" s="252">
        <v>1.4080000000000001E-4</v>
      </c>
      <c r="CD44" s="252">
        <v>5.0233E-2</v>
      </c>
      <c r="CE44" s="252">
        <v>-2.0343300000000002E-2</v>
      </c>
      <c r="CF44" s="252">
        <v>8.5030000000000001E-4</v>
      </c>
    </row>
    <row r="45" spans="1:84" s="65" customFormat="1" ht="12" x14ac:dyDescent="0.2">
      <c r="A45" s="59" t="s">
        <v>54</v>
      </c>
      <c r="B45" s="252">
        <v>1.507E-4</v>
      </c>
      <c r="C45" s="252">
        <v>6.8760000000000002E-4</v>
      </c>
      <c r="D45" s="252">
        <v>2.0452000000000001E-3</v>
      </c>
      <c r="E45" s="252">
        <v>5.9797000000000001E-3</v>
      </c>
      <c r="F45" s="252">
        <v>1.0445299999999999E-2</v>
      </c>
      <c r="G45" s="252">
        <v>1.4904300000000001E-2</v>
      </c>
      <c r="H45" s="252">
        <v>1.9220899999999999E-2</v>
      </c>
      <c r="I45" s="252">
        <v>2.3668000000000002E-2</v>
      </c>
      <c r="J45" s="252">
        <v>3.1716300000000003E-2</v>
      </c>
      <c r="K45" s="252">
        <v>3.8965899999999998E-2</v>
      </c>
      <c r="L45" s="252">
        <v>7.0445599999999997E-2</v>
      </c>
      <c r="M45" s="252">
        <v>9.6229899999999993E-2</v>
      </c>
      <c r="N45" s="252">
        <v>-7.3950000000000003E-4</v>
      </c>
      <c r="O45" s="252">
        <v>2.8009999999999998E-4</v>
      </c>
      <c r="P45" s="252">
        <v>4.0677999999999999E-3</v>
      </c>
      <c r="Q45" s="252">
        <v>8.9721000000000002E-3</v>
      </c>
      <c r="R45" s="252">
        <v>1.34705E-2</v>
      </c>
      <c r="S45" s="252">
        <v>1.69138E-2</v>
      </c>
      <c r="T45" s="252">
        <v>2.00352E-2</v>
      </c>
      <c r="U45" s="252">
        <v>2.4619800000000001E-2</v>
      </c>
      <c r="V45" s="252">
        <v>2.9749000000000001E-2</v>
      </c>
      <c r="W45" s="252">
        <v>7.2916999999999996E-2</v>
      </c>
      <c r="X45" s="252">
        <v>0.12519159999999999</v>
      </c>
      <c r="Y45" s="252">
        <v>0.1775477</v>
      </c>
      <c r="Z45" s="252">
        <v>0.22859979999999999</v>
      </c>
      <c r="AA45" s="252">
        <v>0.2782828</v>
      </c>
      <c r="AB45" s="252">
        <v>0.32690219999999998</v>
      </c>
      <c r="AC45" s="252">
        <v>0.37478109999999998</v>
      </c>
      <c r="AD45" s="252">
        <v>0.4221628</v>
      </c>
      <c r="AE45" s="252">
        <v>0.4692113</v>
      </c>
      <c r="AF45" s="252">
        <v>1.0211E-3</v>
      </c>
      <c r="AG45" s="252">
        <v>2.096E-4</v>
      </c>
      <c r="AH45" s="252">
        <v>3.9611999999999998E-3</v>
      </c>
      <c r="AI45" s="252">
        <v>9.8955999999999992E-3</v>
      </c>
      <c r="AJ45" s="252">
        <v>1.51024E-2</v>
      </c>
      <c r="AK45" s="252">
        <v>1.8860999999999999E-2</v>
      </c>
      <c r="AL45" s="252">
        <v>2.2762600000000001E-2</v>
      </c>
      <c r="AM45" s="252">
        <v>2.89238E-2</v>
      </c>
      <c r="AN45" s="252">
        <v>3.3995200000000003E-2</v>
      </c>
      <c r="AO45" s="252">
        <v>5.7969800000000002E-2</v>
      </c>
      <c r="AP45" s="252">
        <v>7.6340500000000006E-2</v>
      </c>
      <c r="AQ45" s="252">
        <v>9.1673500000000005E-2</v>
      </c>
      <c r="AR45" s="252">
        <v>0.10447149999999999</v>
      </c>
      <c r="AS45" s="252">
        <v>0.12548229999999999</v>
      </c>
      <c r="AT45" s="252">
        <v>0.1448786</v>
      </c>
      <c r="AU45" s="252">
        <v>0.16129550000000001</v>
      </c>
      <c r="AV45" s="252">
        <v>0.17847379999999999</v>
      </c>
      <c r="AW45" s="252">
        <v>0.19610379999999999</v>
      </c>
      <c r="AX45" s="252">
        <v>4.2930000000000003E-4</v>
      </c>
      <c r="AY45" s="252">
        <v>1.0696E-3</v>
      </c>
      <c r="AZ45" s="252">
        <v>2.5409E-3</v>
      </c>
      <c r="BA45" s="252">
        <v>4.0606000000000001E-3</v>
      </c>
      <c r="BB45" s="252">
        <v>5.4859000000000002E-3</v>
      </c>
      <c r="BC45" s="252">
        <v>7.1098999999999997E-3</v>
      </c>
      <c r="BD45" s="252">
        <v>8.7372999999999999E-3</v>
      </c>
      <c r="BE45" s="252">
        <v>1.1989700000000001E-2</v>
      </c>
      <c r="BF45" s="252">
        <v>1.4502299999999999E-2</v>
      </c>
      <c r="BG45" s="252">
        <v>3.1052400000000001E-2</v>
      </c>
      <c r="BH45" s="252">
        <v>4.6352400000000002E-2</v>
      </c>
      <c r="BI45" s="252">
        <v>6.13205E-2</v>
      </c>
      <c r="BJ45" s="252">
        <v>7.6101699999999994E-2</v>
      </c>
      <c r="BK45" s="252">
        <v>9.0782000000000002E-2</v>
      </c>
      <c r="BL45" s="252">
        <v>0.10540679999999999</v>
      </c>
      <c r="BM45" s="252">
        <v>0.1199993</v>
      </c>
      <c r="BN45" s="252">
        <v>0.13457169999999999</v>
      </c>
      <c r="BO45" s="252">
        <v>0.14913100000000001</v>
      </c>
      <c r="BP45" s="252">
        <v>5.91E-5</v>
      </c>
      <c r="BQ45" s="252">
        <v>1.6330000000000001E-4</v>
      </c>
      <c r="BR45" s="252">
        <v>2.7579999999999998E-4</v>
      </c>
      <c r="BS45" s="252">
        <v>3.834E-4</v>
      </c>
      <c r="BT45" s="252">
        <v>4.0479999999999997E-4</v>
      </c>
      <c r="BU45" s="252">
        <v>4.3340000000000002E-4</v>
      </c>
      <c r="BV45" s="252">
        <v>5.2289999999999997E-4</v>
      </c>
      <c r="BW45" s="252">
        <v>6.4840000000000004E-4</v>
      </c>
      <c r="BX45" s="252">
        <v>1.0137E-3</v>
      </c>
      <c r="BY45" s="252">
        <v>1.3404999999999999E-3</v>
      </c>
      <c r="BZ45" s="252">
        <v>1.571E-4</v>
      </c>
      <c r="CA45" s="252">
        <v>-1.8402E-3</v>
      </c>
      <c r="CB45" s="252">
        <v>-7.3399999999999995E-5</v>
      </c>
      <c r="CC45" s="252">
        <v>1.5809999999999999E-4</v>
      </c>
      <c r="CD45" s="252">
        <v>5.4909800000000002E-2</v>
      </c>
      <c r="CE45" s="252">
        <v>-2.2095099999999999E-2</v>
      </c>
      <c r="CF45" s="252">
        <v>5.5469999999999998E-4</v>
      </c>
    </row>
    <row r="46" spans="1:84" s="65" customFormat="1" ht="12" x14ac:dyDescent="0.2">
      <c r="A46" s="59" t="s">
        <v>55</v>
      </c>
      <c r="B46" s="252">
        <v>3.4999999999999999E-6</v>
      </c>
      <c r="C46" s="252">
        <v>1.2799999999999999E-5</v>
      </c>
      <c r="D46" s="252">
        <v>2.6800000000000001E-5</v>
      </c>
      <c r="E46" s="252">
        <v>4.5899999999999998E-5</v>
      </c>
      <c r="F46" s="252">
        <v>5.3100000000000003E-5</v>
      </c>
      <c r="G46" s="252">
        <v>5.3000000000000001E-5</v>
      </c>
      <c r="H46" s="252">
        <v>4.8600000000000002E-5</v>
      </c>
      <c r="I46" s="252">
        <v>4.2299999999999998E-5</v>
      </c>
      <c r="J46" s="252">
        <v>2.55E-5</v>
      </c>
      <c r="K46" s="252">
        <v>8.4999999999999999E-6</v>
      </c>
      <c r="L46" s="252">
        <v>-7.6299999999999998E-5</v>
      </c>
      <c r="M46" s="252">
        <v>-1.7420000000000001E-4</v>
      </c>
      <c r="N46" s="252">
        <v>1.2310000000000001E-4</v>
      </c>
      <c r="O46" s="252">
        <v>1.5750000000000001E-4</v>
      </c>
      <c r="P46" s="252">
        <v>1.9369999999999999E-4</v>
      </c>
      <c r="Q46" s="252">
        <v>1.9589999999999999E-4</v>
      </c>
      <c r="R46" s="252">
        <v>1.897E-4</v>
      </c>
      <c r="S46" s="252">
        <v>1.8599999999999999E-4</v>
      </c>
      <c r="T46" s="252">
        <v>1.9230000000000001E-4</v>
      </c>
      <c r="U46" s="252">
        <v>2.075E-4</v>
      </c>
      <c r="V46" s="252">
        <v>2.318E-4</v>
      </c>
      <c r="W46" s="252">
        <v>3.992E-4</v>
      </c>
      <c r="X46" s="252">
        <v>5.3300000000000005E-4</v>
      </c>
      <c r="Y46" s="252">
        <v>6.311E-4</v>
      </c>
      <c r="Z46" s="252">
        <v>7.0890000000000005E-4</v>
      </c>
      <c r="AA46" s="252">
        <v>7.762E-4</v>
      </c>
      <c r="AB46" s="252">
        <v>8.3880000000000001E-4</v>
      </c>
      <c r="AC46" s="252">
        <v>8.9970000000000002E-4</v>
      </c>
      <c r="AD46" s="252">
        <v>9.6029999999999998E-4</v>
      </c>
      <c r="AE46" s="252">
        <v>1.0211E-3</v>
      </c>
      <c r="AF46" s="252">
        <v>3.6249999999999998E-4</v>
      </c>
      <c r="AG46" s="252">
        <v>1.717E-4</v>
      </c>
      <c r="AH46" s="252">
        <v>1.6880000000000001E-4</v>
      </c>
      <c r="AI46" s="252">
        <v>2.1479999999999999E-4</v>
      </c>
      <c r="AJ46" s="252">
        <v>2.3039999999999999E-4</v>
      </c>
      <c r="AK46" s="252">
        <v>2.2580000000000001E-4</v>
      </c>
      <c r="AL46" s="252">
        <v>2.285E-4</v>
      </c>
      <c r="AM46" s="252">
        <v>2.3250000000000001E-4</v>
      </c>
      <c r="AN46" s="252">
        <v>2.4169999999999999E-4</v>
      </c>
      <c r="AO46" s="252">
        <v>3.412E-4</v>
      </c>
      <c r="AP46" s="252">
        <v>4.6319999999999998E-4</v>
      </c>
      <c r="AQ46" s="252">
        <v>6.4130000000000003E-4</v>
      </c>
      <c r="AR46" s="252">
        <v>8.4210000000000003E-4</v>
      </c>
      <c r="AS46" s="252">
        <v>1.0864E-3</v>
      </c>
      <c r="AT46" s="252">
        <v>1.2378999999999999E-3</v>
      </c>
      <c r="AU46" s="252">
        <v>1.2646000000000001E-3</v>
      </c>
      <c r="AV46" s="252">
        <v>1.214E-3</v>
      </c>
      <c r="AW46" s="252">
        <v>1.1084999999999999E-3</v>
      </c>
      <c r="AX46" s="252">
        <v>6.1E-6</v>
      </c>
      <c r="AY46" s="252">
        <v>1.2099999999999999E-5</v>
      </c>
      <c r="AZ46" s="252">
        <v>2.1299999999999999E-5</v>
      </c>
      <c r="BA46" s="252">
        <v>2.62E-5</v>
      </c>
      <c r="BB46" s="252">
        <v>2.7500000000000001E-5</v>
      </c>
      <c r="BC46" s="252">
        <v>2.7699999999999999E-5</v>
      </c>
      <c r="BD46" s="252">
        <v>2.65E-5</v>
      </c>
      <c r="BE46" s="252">
        <v>2.2399999999999999E-5</v>
      </c>
      <c r="BF46" s="252">
        <v>1.7499999999999998E-5</v>
      </c>
      <c r="BG46" s="252">
        <v>2.3E-5</v>
      </c>
      <c r="BH46" s="252">
        <v>6.4599999999999998E-5</v>
      </c>
      <c r="BI46" s="252">
        <v>1.2320000000000001E-4</v>
      </c>
      <c r="BJ46" s="252">
        <v>1.875E-4</v>
      </c>
      <c r="BK46" s="252">
        <v>2.5319999999999997E-4</v>
      </c>
      <c r="BL46" s="252">
        <v>3.19E-4</v>
      </c>
      <c r="BM46" s="252">
        <v>3.8450000000000002E-4</v>
      </c>
      <c r="BN46" s="252">
        <v>4.4979999999999998E-4</v>
      </c>
      <c r="BO46" s="252">
        <v>5.1489999999999999E-4</v>
      </c>
      <c r="BP46" s="252">
        <v>1.3E-6</v>
      </c>
      <c r="BQ46" s="252">
        <v>3.9999999999999998E-6</v>
      </c>
      <c r="BR46" s="252">
        <v>8.3999999999999992E-6</v>
      </c>
      <c r="BS46" s="252">
        <v>1.73E-5</v>
      </c>
      <c r="BT46" s="252">
        <v>2.4199999999999999E-5</v>
      </c>
      <c r="BU46" s="252">
        <v>2.9600000000000001E-5</v>
      </c>
      <c r="BV46" s="252">
        <v>3.6199999999999999E-5</v>
      </c>
      <c r="BW46" s="252">
        <v>4.2899999999999999E-5</v>
      </c>
      <c r="BX46" s="252">
        <v>6.3399999999999996E-5</v>
      </c>
      <c r="BY46" s="252">
        <v>9.0600000000000007E-5</v>
      </c>
      <c r="BZ46" s="252">
        <v>2.218E-4</v>
      </c>
      <c r="CA46" s="252">
        <v>2.3900000000000002E-5</v>
      </c>
      <c r="CB46" s="252">
        <v>-3.0000000000000001E-6</v>
      </c>
      <c r="CC46" s="252">
        <v>-5.9999999999999997E-7</v>
      </c>
      <c r="CD46" s="252">
        <v>4.4190000000000001E-4</v>
      </c>
      <c r="CE46" s="252">
        <v>-4.035E-4</v>
      </c>
      <c r="CF46" s="252">
        <v>4.7570000000000002E-4</v>
      </c>
    </row>
    <row r="47" spans="1:84" s="65" customFormat="1" ht="12" x14ac:dyDescent="0.2">
      <c r="A47" s="59" t="s">
        <v>56</v>
      </c>
      <c r="B47" s="252">
        <v>4.3000000000000003E-6</v>
      </c>
      <c r="C47" s="252">
        <v>1.52E-5</v>
      </c>
      <c r="D47" s="252">
        <v>3.1600000000000002E-5</v>
      </c>
      <c r="E47" s="252">
        <v>4.8399999999999997E-5</v>
      </c>
      <c r="F47" s="252">
        <v>4.46E-5</v>
      </c>
      <c r="G47" s="252">
        <v>3.2499999999999997E-5</v>
      </c>
      <c r="H47" s="252">
        <v>1.8899999999999999E-5</v>
      </c>
      <c r="I47" s="252">
        <v>5.9000000000000003E-6</v>
      </c>
      <c r="J47" s="252">
        <v>-1.8700000000000001E-5</v>
      </c>
      <c r="K47" s="252">
        <v>-4.2200000000000003E-5</v>
      </c>
      <c r="L47" s="252">
        <v>-1.739E-4</v>
      </c>
      <c r="M47" s="252">
        <v>-3.0830000000000001E-4</v>
      </c>
      <c r="N47" s="252">
        <v>1.4809999999999999E-4</v>
      </c>
      <c r="O47" s="252">
        <v>1.8019999999999999E-4</v>
      </c>
      <c r="P47" s="252">
        <v>2.0770000000000001E-4</v>
      </c>
      <c r="Q47" s="252">
        <v>2.084E-4</v>
      </c>
      <c r="R47" s="252">
        <v>2.0000000000000001E-4</v>
      </c>
      <c r="S47" s="252">
        <v>1.9139999999999999E-4</v>
      </c>
      <c r="T47" s="252">
        <v>1.9110000000000001E-4</v>
      </c>
      <c r="U47" s="252">
        <v>1.918E-4</v>
      </c>
      <c r="V47" s="252">
        <v>2.0110000000000001E-4</v>
      </c>
      <c r="W47" s="252">
        <v>2.654E-4</v>
      </c>
      <c r="X47" s="252">
        <v>2.878E-4</v>
      </c>
      <c r="Y47" s="252">
        <v>2.8850000000000002E-4</v>
      </c>
      <c r="Z47" s="252">
        <v>2.7920000000000001E-4</v>
      </c>
      <c r="AA47" s="252">
        <v>2.6570000000000001E-4</v>
      </c>
      <c r="AB47" s="252">
        <v>2.5099999999999998E-4</v>
      </c>
      <c r="AC47" s="252">
        <v>2.364E-4</v>
      </c>
      <c r="AD47" s="252">
        <v>2.2259999999999999E-4</v>
      </c>
      <c r="AE47" s="252">
        <v>2.096E-4</v>
      </c>
      <c r="AF47" s="252">
        <v>1.717E-4</v>
      </c>
      <c r="AG47" s="252">
        <v>1.6110000000000001E-4</v>
      </c>
      <c r="AH47" s="252">
        <v>1.8809999999999999E-4</v>
      </c>
      <c r="AI47" s="252">
        <v>1.9110000000000001E-4</v>
      </c>
      <c r="AJ47" s="252">
        <v>1.8330000000000001E-4</v>
      </c>
      <c r="AK47" s="252">
        <v>1.749E-4</v>
      </c>
      <c r="AL47" s="252">
        <v>1.8009999999999999E-4</v>
      </c>
      <c r="AM47" s="252">
        <v>1.9579999999999999E-4</v>
      </c>
      <c r="AN47" s="252">
        <v>2.13E-4</v>
      </c>
      <c r="AO47" s="252">
        <v>2.7060000000000002E-4</v>
      </c>
      <c r="AP47" s="252">
        <v>2.9999999999999997E-4</v>
      </c>
      <c r="AQ47" s="252">
        <v>3.88E-4</v>
      </c>
      <c r="AR47" s="252">
        <v>5.2950000000000002E-4</v>
      </c>
      <c r="AS47" s="252">
        <v>7.3280000000000003E-4</v>
      </c>
      <c r="AT47" s="252">
        <v>8.987E-4</v>
      </c>
      <c r="AU47" s="252">
        <v>9.8759999999999994E-4</v>
      </c>
      <c r="AV47" s="252">
        <v>1.0223000000000001E-3</v>
      </c>
      <c r="AW47" s="252">
        <v>1.0135999999999999E-3</v>
      </c>
      <c r="AX47" s="252">
        <v>1.2099999999999999E-5</v>
      </c>
      <c r="AY47" s="252">
        <v>2.3900000000000002E-5</v>
      </c>
      <c r="AZ47" s="252">
        <v>4.0299999999999997E-5</v>
      </c>
      <c r="BA47" s="252">
        <v>4.8199999999999999E-5</v>
      </c>
      <c r="BB47" s="252">
        <v>5.0699999999999999E-5</v>
      </c>
      <c r="BC47" s="252">
        <v>5.2899999999999998E-5</v>
      </c>
      <c r="BD47" s="252">
        <v>5.38E-5</v>
      </c>
      <c r="BE47" s="252">
        <v>5.4599999999999999E-5</v>
      </c>
      <c r="BF47" s="252">
        <v>5.3199999999999999E-5</v>
      </c>
      <c r="BG47" s="252">
        <v>7.6699999999999994E-5</v>
      </c>
      <c r="BH47" s="252">
        <v>1.093E-4</v>
      </c>
      <c r="BI47" s="252">
        <v>1.45E-4</v>
      </c>
      <c r="BJ47" s="252">
        <v>1.816E-4</v>
      </c>
      <c r="BK47" s="252">
        <v>2.1819999999999999E-4</v>
      </c>
      <c r="BL47" s="252">
        <v>2.5480000000000001E-4</v>
      </c>
      <c r="BM47" s="252">
        <v>2.9139999999999998E-4</v>
      </c>
      <c r="BN47" s="252">
        <v>3.278E-4</v>
      </c>
      <c r="BO47" s="252">
        <v>3.6430000000000002E-4</v>
      </c>
      <c r="BP47" s="252">
        <v>1.1000000000000001E-6</v>
      </c>
      <c r="BQ47" s="252">
        <v>3.1999999999999999E-6</v>
      </c>
      <c r="BR47" s="252">
        <v>6.1999999999999999E-6</v>
      </c>
      <c r="BS47" s="252">
        <v>1.1600000000000001E-5</v>
      </c>
      <c r="BT47" s="252">
        <v>1.56E-5</v>
      </c>
      <c r="BU47" s="252">
        <v>1.8899999999999999E-5</v>
      </c>
      <c r="BV47" s="252">
        <v>2.2900000000000001E-5</v>
      </c>
      <c r="BW47" s="252">
        <v>2.69E-5</v>
      </c>
      <c r="BX47" s="252">
        <v>3.8099999999999998E-5</v>
      </c>
      <c r="BY47" s="252">
        <v>5.1700000000000003E-5</v>
      </c>
      <c r="BZ47" s="252">
        <v>1.127E-4</v>
      </c>
      <c r="CA47" s="252">
        <v>9.9999999999999995E-7</v>
      </c>
      <c r="CB47" s="252">
        <v>-1.7600000000000001E-5</v>
      </c>
      <c r="CC47" s="252">
        <v>1.9E-6</v>
      </c>
      <c r="CD47" s="252">
        <v>3.2150000000000001E-4</v>
      </c>
      <c r="CE47" s="252">
        <v>-1.3339999999999999E-4</v>
      </c>
      <c r="CF47" s="252">
        <v>2.609E-4</v>
      </c>
    </row>
    <row r="48" spans="1:84" s="65" customFormat="1" ht="12" x14ac:dyDescent="0.2">
      <c r="A48" s="59" t="s">
        <v>57</v>
      </c>
      <c r="B48" s="252">
        <v>7.3000000000000004E-6</v>
      </c>
      <c r="C48" s="252">
        <v>3.2499999999999997E-5</v>
      </c>
      <c r="D48" s="252">
        <v>8.5799999999999998E-5</v>
      </c>
      <c r="E48" s="252">
        <v>1.9550000000000001E-4</v>
      </c>
      <c r="F48" s="252">
        <v>2.7300000000000002E-4</v>
      </c>
      <c r="G48" s="252">
        <v>3.2620000000000001E-4</v>
      </c>
      <c r="H48" s="252">
        <v>3.6719999999999998E-4</v>
      </c>
      <c r="I48" s="252">
        <v>4.0719999999999998E-4</v>
      </c>
      <c r="J48" s="252">
        <v>4.6920000000000002E-4</v>
      </c>
      <c r="K48" s="252">
        <v>5.1659999999999998E-4</v>
      </c>
      <c r="L48" s="252">
        <v>6.3710000000000004E-4</v>
      </c>
      <c r="M48" s="252">
        <v>6.6379999999999998E-4</v>
      </c>
      <c r="N48" s="252">
        <v>2.1770000000000001E-4</v>
      </c>
      <c r="O48" s="252">
        <v>2.9819999999999998E-4</v>
      </c>
      <c r="P48" s="252">
        <v>3.968E-4</v>
      </c>
      <c r="Q48" s="252">
        <v>4.5780000000000001E-4</v>
      </c>
      <c r="R48" s="252">
        <v>5.0009999999999996E-4</v>
      </c>
      <c r="S48" s="252">
        <v>5.2879999999999995E-4</v>
      </c>
      <c r="T48" s="252">
        <v>5.6619999999999999E-4</v>
      </c>
      <c r="U48" s="252">
        <v>6.1689999999999998E-4</v>
      </c>
      <c r="V48" s="252">
        <v>6.7940000000000003E-4</v>
      </c>
      <c r="W48" s="252">
        <v>1.1000000000000001E-3</v>
      </c>
      <c r="X48" s="252">
        <v>1.4865E-3</v>
      </c>
      <c r="Y48" s="252">
        <v>1.8569000000000001E-3</v>
      </c>
      <c r="Z48" s="252">
        <v>2.2192000000000002E-3</v>
      </c>
      <c r="AA48" s="252">
        <v>2.5742E-3</v>
      </c>
      <c r="AB48" s="252">
        <v>2.9240999999999998E-3</v>
      </c>
      <c r="AC48" s="252">
        <v>3.271E-3</v>
      </c>
      <c r="AD48" s="252">
        <v>3.6164000000000001E-3</v>
      </c>
      <c r="AE48" s="252">
        <v>3.9611999999999998E-3</v>
      </c>
      <c r="AF48" s="252">
        <v>1.6880000000000001E-4</v>
      </c>
      <c r="AG48" s="252">
        <v>1.8809999999999999E-4</v>
      </c>
      <c r="AH48" s="252">
        <v>3.7409999999999999E-4</v>
      </c>
      <c r="AI48" s="252">
        <v>5.2300000000000003E-4</v>
      </c>
      <c r="AJ48" s="252">
        <v>6.0519999999999997E-4</v>
      </c>
      <c r="AK48" s="252">
        <v>6.4110000000000002E-4</v>
      </c>
      <c r="AL48" s="252">
        <v>6.9360000000000005E-4</v>
      </c>
      <c r="AM48" s="252">
        <v>7.6729999999999995E-4</v>
      </c>
      <c r="AN48" s="252">
        <v>8.2330000000000001E-4</v>
      </c>
      <c r="AO48" s="252">
        <v>1.0686999999999999E-3</v>
      </c>
      <c r="AP48" s="252">
        <v>1.2564E-3</v>
      </c>
      <c r="AQ48" s="252">
        <v>1.5246999999999999E-3</v>
      </c>
      <c r="AR48" s="252">
        <v>1.8546000000000001E-3</v>
      </c>
      <c r="AS48" s="252">
        <v>2.3671E-3</v>
      </c>
      <c r="AT48" s="252">
        <v>2.8207000000000002E-3</v>
      </c>
      <c r="AU48" s="252">
        <v>3.1461000000000002E-3</v>
      </c>
      <c r="AV48" s="252">
        <v>3.4139000000000001E-3</v>
      </c>
      <c r="AW48" s="252">
        <v>3.6329999999999999E-3</v>
      </c>
      <c r="AX48" s="252">
        <v>2.6100000000000001E-5</v>
      </c>
      <c r="AY48" s="252">
        <v>5.6900000000000001E-5</v>
      </c>
      <c r="AZ48" s="252">
        <v>1.114E-4</v>
      </c>
      <c r="BA48" s="252">
        <v>1.5190000000000001E-4</v>
      </c>
      <c r="BB48" s="252">
        <v>1.796E-4</v>
      </c>
      <c r="BC48" s="252">
        <v>2.084E-4</v>
      </c>
      <c r="BD48" s="252">
        <v>2.3350000000000001E-4</v>
      </c>
      <c r="BE48" s="252">
        <v>2.789E-4</v>
      </c>
      <c r="BF48" s="252">
        <v>3.0719999999999999E-4</v>
      </c>
      <c r="BG48" s="252">
        <v>5.5949999999999999E-4</v>
      </c>
      <c r="BH48" s="252">
        <v>8.1729999999999997E-4</v>
      </c>
      <c r="BI48" s="252">
        <v>1.0792E-3</v>
      </c>
      <c r="BJ48" s="252">
        <v>1.3408000000000001E-3</v>
      </c>
      <c r="BK48" s="252">
        <v>1.6017E-3</v>
      </c>
      <c r="BL48" s="252">
        <v>1.8618E-3</v>
      </c>
      <c r="BM48" s="252">
        <v>2.1213999999999998E-3</v>
      </c>
      <c r="BN48" s="252">
        <v>2.3806999999999999E-3</v>
      </c>
      <c r="BO48" s="252">
        <v>2.6397E-3</v>
      </c>
      <c r="BP48" s="252">
        <v>7.9999999999999996E-7</v>
      </c>
      <c r="BQ48" s="252">
        <v>2.5000000000000002E-6</v>
      </c>
      <c r="BR48" s="252">
        <v>5.0000000000000004E-6</v>
      </c>
      <c r="BS48" s="252">
        <v>1.03E-5</v>
      </c>
      <c r="BT48" s="252">
        <v>1.52E-5</v>
      </c>
      <c r="BU48" s="252">
        <v>1.95E-5</v>
      </c>
      <c r="BV48" s="252">
        <v>2.41E-5</v>
      </c>
      <c r="BW48" s="252">
        <v>2.8099999999999999E-5</v>
      </c>
      <c r="BX48" s="252">
        <v>3.6900000000000002E-5</v>
      </c>
      <c r="BY48" s="252">
        <v>4.5399999999999999E-5</v>
      </c>
      <c r="BZ48" s="252">
        <v>8.6700000000000007E-5</v>
      </c>
      <c r="CA48" s="252">
        <v>-6.7500000000000001E-5</v>
      </c>
      <c r="CB48" s="252">
        <v>-3.2499999999999997E-5</v>
      </c>
      <c r="CC48" s="252">
        <v>7.3000000000000004E-6</v>
      </c>
      <c r="CD48" s="252">
        <v>9.7490000000000001E-4</v>
      </c>
      <c r="CE48" s="252">
        <v>-1.774E-4</v>
      </c>
      <c r="CF48" s="252">
        <v>5.153E-4</v>
      </c>
    </row>
    <row r="49" spans="1:84" s="65" customFormat="1" ht="12" x14ac:dyDescent="0.2">
      <c r="A49" s="59" t="s">
        <v>58</v>
      </c>
      <c r="B49" s="252">
        <v>9.9000000000000001E-6</v>
      </c>
      <c r="C49" s="252">
        <v>4.9100000000000001E-5</v>
      </c>
      <c r="D49" s="252">
        <v>1.4320000000000001E-4</v>
      </c>
      <c r="E49" s="252">
        <v>3.7399999999999998E-4</v>
      </c>
      <c r="F49" s="252">
        <v>5.7939999999999999E-4</v>
      </c>
      <c r="G49" s="252">
        <v>7.4930000000000005E-4</v>
      </c>
      <c r="H49" s="252">
        <v>8.9510000000000002E-4</v>
      </c>
      <c r="I49" s="252">
        <v>1.0383E-3</v>
      </c>
      <c r="J49" s="252">
        <v>1.2759E-3</v>
      </c>
      <c r="K49" s="252">
        <v>1.4744000000000001E-3</v>
      </c>
      <c r="L49" s="252">
        <v>2.2182E-3</v>
      </c>
      <c r="M49" s="252">
        <v>2.7284000000000002E-3</v>
      </c>
      <c r="N49" s="252">
        <v>2.052E-4</v>
      </c>
      <c r="O49" s="252">
        <v>3.1609999999999999E-4</v>
      </c>
      <c r="P49" s="252">
        <v>5.0290000000000003E-4</v>
      </c>
      <c r="Q49" s="252">
        <v>6.6649999999999999E-4</v>
      </c>
      <c r="R49" s="252">
        <v>8.0449999999999999E-4</v>
      </c>
      <c r="S49" s="252">
        <v>9.0959999999999999E-4</v>
      </c>
      <c r="T49" s="252">
        <v>1.0184E-3</v>
      </c>
      <c r="U49" s="252">
        <v>1.1716000000000001E-3</v>
      </c>
      <c r="V49" s="252">
        <v>1.3351000000000001E-3</v>
      </c>
      <c r="W49" s="252">
        <v>2.3898000000000001E-3</v>
      </c>
      <c r="X49" s="252">
        <v>3.4022000000000002E-3</v>
      </c>
      <c r="Y49" s="252">
        <v>4.3769999999999998E-3</v>
      </c>
      <c r="Z49" s="252">
        <v>5.3293999999999998E-3</v>
      </c>
      <c r="AA49" s="252">
        <v>6.2624000000000004E-3</v>
      </c>
      <c r="AB49" s="252">
        <v>7.1811000000000002E-3</v>
      </c>
      <c r="AC49" s="252">
        <v>8.0905999999999999E-3</v>
      </c>
      <c r="AD49" s="252">
        <v>8.9946000000000002E-3</v>
      </c>
      <c r="AE49" s="252">
        <v>9.8955999999999992E-3</v>
      </c>
      <c r="AF49" s="252">
        <v>2.1479999999999999E-4</v>
      </c>
      <c r="AG49" s="252">
        <v>1.9110000000000001E-4</v>
      </c>
      <c r="AH49" s="252">
        <v>5.2300000000000003E-4</v>
      </c>
      <c r="AI49" s="252">
        <v>8.7710000000000002E-4</v>
      </c>
      <c r="AJ49" s="252">
        <v>1.1150000000000001E-3</v>
      </c>
      <c r="AK49" s="252">
        <v>1.2446E-3</v>
      </c>
      <c r="AL49" s="252">
        <v>1.3868000000000001E-3</v>
      </c>
      <c r="AM49" s="252">
        <v>1.5732999999999999E-3</v>
      </c>
      <c r="AN49" s="252">
        <v>1.7022999999999999E-3</v>
      </c>
      <c r="AO49" s="252">
        <v>2.3037999999999999E-3</v>
      </c>
      <c r="AP49" s="252">
        <v>2.8559000000000002E-3</v>
      </c>
      <c r="AQ49" s="252">
        <v>3.5309E-3</v>
      </c>
      <c r="AR49" s="252">
        <v>4.2529999999999998E-3</v>
      </c>
      <c r="AS49" s="252">
        <v>5.3343000000000002E-3</v>
      </c>
      <c r="AT49" s="252">
        <v>6.2727E-3</v>
      </c>
      <c r="AU49" s="252">
        <v>6.9553000000000002E-3</v>
      </c>
      <c r="AV49" s="252">
        <v>7.5532000000000004E-3</v>
      </c>
      <c r="AW49" s="252">
        <v>8.0827E-3</v>
      </c>
      <c r="AX49" s="252">
        <v>3.8099999999999998E-5</v>
      </c>
      <c r="AY49" s="252">
        <v>8.7600000000000002E-5</v>
      </c>
      <c r="AZ49" s="252">
        <v>1.853E-4</v>
      </c>
      <c r="BA49" s="252">
        <v>2.6810000000000001E-4</v>
      </c>
      <c r="BB49" s="252">
        <v>3.3290000000000001E-4</v>
      </c>
      <c r="BC49" s="252">
        <v>4.0190000000000001E-4</v>
      </c>
      <c r="BD49" s="252">
        <v>4.6539999999999998E-4</v>
      </c>
      <c r="BE49" s="252">
        <v>5.8359999999999998E-4</v>
      </c>
      <c r="BF49" s="252">
        <v>6.6379999999999998E-4</v>
      </c>
      <c r="BG49" s="252">
        <v>1.2753E-3</v>
      </c>
      <c r="BH49" s="252">
        <v>1.8776999999999999E-3</v>
      </c>
      <c r="BI49" s="252">
        <v>2.4840999999999999E-3</v>
      </c>
      <c r="BJ49" s="252">
        <v>3.0885999999999999E-3</v>
      </c>
      <c r="BK49" s="252">
        <v>3.6906999999999999E-3</v>
      </c>
      <c r="BL49" s="252">
        <v>4.2910999999999999E-3</v>
      </c>
      <c r="BM49" s="252">
        <v>4.8903000000000002E-3</v>
      </c>
      <c r="BN49" s="252">
        <v>5.4885999999999997E-3</v>
      </c>
      <c r="BO49" s="252">
        <v>6.0863999999999996E-3</v>
      </c>
      <c r="BP49" s="252">
        <v>0</v>
      </c>
      <c r="BQ49" s="252">
        <v>4.9999999999999998E-7</v>
      </c>
      <c r="BR49" s="252">
        <v>2.3999999999999999E-6</v>
      </c>
      <c r="BS49" s="252">
        <v>1.04E-5</v>
      </c>
      <c r="BT49" s="252">
        <v>2.1299999999999999E-5</v>
      </c>
      <c r="BU49" s="252">
        <v>3.2100000000000001E-5</v>
      </c>
      <c r="BV49" s="252">
        <v>4.32E-5</v>
      </c>
      <c r="BW49" s="252">
        <v>5.24E-5</v>
      </c>
      <c r="BX49" s="252">
        <v>6.9400000000000006E-5</v>
      </c>
      <c r="BY49" s="252">
        <v>8.0799999999999999E-5</v>
      </c>
      <c r="BZ49" s="252">
        <v>8.8300000000000005E-5</v>
      </c>
      <c r="CA49" s="252">
        <v>-1.3870000000000001E-4</v>
      </c>
      <c r="CB49" s="252">
        <v>-4.32E-5</v>
      </c>
      <c r="CC49" s="252">
        <v>1.2099999999999999E-5</v>
      </c>
      <c r="CD49" s="252">
        <v>1.9735E-3</v>
      </c>
      <c r="CE49" s="252">
        <v>-6.2140000000000003E-4</v>
      </c>
      <c r="CF49" s="252">
        <v>7.1170000000000001E-4</v>
      </c>
    </row>
    <row r="50" spans="1:84" s="65" customFormat="1" ht="12" x14ac:dyDescent="0.2">
      <c r="A50" s="59" t="s">
        <v>59</v>
      </c>
      <c r="B50" s="252">
        <v>1.19E-5</v>
      </c>
      <c r="C50" s="252">
        <v>6.1099999999999994E-5</v>
      </c>
      <c r="D50" s="252">
        <v>1.8579999999999999E-4</v>
      </c>
      <c r="E50" s="252">
        <v>5.174E-4</v>
      </c>
      <c r="F50" s="252">
        <v>8.4139999999999996E-4</v>
      </c>
      <c r="G50" s="252">
        <v>1.1280999999999999E-3</v>
      </c>
      <c r="H50" s="252">
        <v>1.3836E-3</v>
      </c>
      <c r="I50" s="252">
        <v>1.6367E-3</v>
      </c>
      <c r="J50" s="252">
        <v>2.0655999999999999E-3</v>
      </c>
      <c r="K50" s="252">
        <v>2.4304000000000001E-3</v>
      </c>
      <c r="L50" s="252">
        <v>3.8807999999999998E-3</v>
      </c>
      <c r="M50" s="252">
        <v>4.9709999999999997E-3</v>
      </c>
      <c r="N50" s="252">
        <v>1.4009999999999999E-4</v>
      </c>
      <c r="O50" s="252">
        <v>2.5569999999999998E-4</v>
      </c>
      <c r="P50" s="252">
        <v>5.0650000000000001E-4</v>
      </c>
      <c r="Q50" s="252">
        <v>7.6690000000000005E-4</v>
      </c>
      <c r="R50" s="252">
        <v>1.0016999999999999E-3</v>
      </c>
      <c r="S50" s="252">
        <v>1.1873000000000001E-3</v>
      </c>
      <c r="T50" s="252">
        <v>1.3697E-3</v>
      </c>
      <c r="U50" s="252">
        <v>1.632E-3</v>
      </c>
      <c r="V50" s="252">
        <v>1.8994000000000001E-3</v>
      </c>
      <c r="W50" s="252">
        <v>3.5752000000000002E-3</v>
      </c>
      <c r="X50" s="252">
        <v>5.1711999999999999E-3</v>
      </c>
      <c r="Y50" s="252">
        <v>6.6822000000000001E-3</v>
      </c>
      <c r="Z50" s="252">
        <v>8.1437000000000002E-3</v>
      </c>
      <c r="AA50" s="252">
        <v>9.5686999999999994E-3</v>
      </c>
      <c r="AB50" s="252">
        <v>1.0969E-2</v>
      </c>
      <c r="AC50" s="252">
        <v>1.23543E-2</v>
      </c>
      <c r="AD50" s="252">
        <v>1.37308E-2</v>
      </c>
      <c r="AE50" s="252">
        <v>1.51024E-2</v>
      </c>
      <c r="AF50" s="252">
        <v>2.3039999999999999E-4</v>
      </c>
      <c r="AG50" s="252">
        <v>1.8330000000000001E-4</v>
      </c>
      <c r="AH50" s="252">
        <v>6.0519999999999997E-4</v>
      </c>
      <c r="AI50" s="252">
        <v>1.1150000000000001E-3</v>
      </c>
      <c r="AJ50" s="252">
        <v>1.4963000000000001E-3</v>
      </c>
      <c r="AK50" s="252">
        <v>1.7305000000000001E-3</v>
      </c>
      <c r="AL50" s="252">
        <v>1.9754E-3</v>
      </c>
      <c r="AM50" s="252">
        <v>2.3051E-3</v>
      </c>
      <c r="AN50" s="252">
        <v>2.5289000000000002E-3</v>
      </c>
      <c r="AO50" s="252">
        <v>3.5075000000000002E-3</v>
      </c>
      <c r="AP50" s="252">
        <v>4.4263999999999996E-3</v>
      </c>
      <c r="AQ50" s="252">
        <v>5.5300000000000002E-3</v>
      </c>
      <c r="AR50" s="252">
        <v>6.6809E-3</v>
      </c>
      <c r="AS50" s="252">
        <v>8.3736000000000001E-3</v>
      </c>
      <c r="AT50" s="252">
        <v>9.8317999999999999E-3</v>
      </c>
      <c r="AU50" s="252">
        <v>1.08907E-2</v>
      </c>
      <c r="AV50" s="252">
        <v>1.1824400000000001E-2</v>
      </c>
      <c r="AW50" s="252">
        <v>1.26602E-2</v>
      </c>
      <c r="AX50" s="252">
        <v>4.7500000000000003E-5</v>
      </c>
      <c r="AY50" s="252">
        <v>1.12E-4</v>
      </c>
      <c r="AZ50" s="252">
        <v>2.4620000000000002E-4</v>
      </c>
      <c r="BA50" s="252">
        <v>3.6739999999999999E-4</v>
      </c>
      <c r="BB50" s="252">
        <v>4.6809999999999999E-4</v>
      </c>
      <c r="BC50" s="252">
        <v>5.7720000000000004E-4</v>
      </c>
      <c r="BD50" s="252">
        <v>6.801E-4</v>
      </c>
      <c r="BE50" s="252">
        <v>8.7429999999999995E-4</v>
      </c>
      <c r="BF50" s="252">
        <v>1.0103E-3</v>
      </c>
      <c r="BG50" s="252">
        <v>1.9835E-3</v>
      </c>
      <c r="BH50" s="252">
        <v>2.9168000000000002E-3</v>
      </c>
      <c r="BI50" s="252">
        <v>3.8476000000000001E-3</v>
      </c>
      <c r="BJ50" s="252">
        <v>4.7729000000000001E-3</v>
      </c>
      <c r="BK50" s="252">
        <v>5.6939E-3</v>
      </c>
      <c r="BL50" s="252">
        <v>6.6121000000000001E-3</v>
      </c>
      <c r="BM50" s="252">
        <v>7.5284999999999996E-3</v>
      </c>
      <c r="BN50" s="252">
        <v>8.4436000000000008E-3</v>
      </c>
      <c r="BO50" s="252">
        <v>9.3579000000000006E-3</v>
      </c>
      <c r="BP50" s="252">
        <v>-7.9999999999999996E-7</v>
      </c>
      <c r="BQ50" s="252">
        <v>-1.3999999999999999E-6</v>
      </c>
      <c r="BR50" s="252">
        <v>2.9999999999999999E-7</v>
      </c>
      <c r="BS50" s="252">
        <v>1.19E-5</v>
      </c>
      <c r="BT50" s="252">
        <v>2.9899999999999998E-5</v>
      </c>
      <c r="BU50" s="252">
        <v>4.8600000000000002E-5</v>
      </c>
      <c r="BV50" s="252">
        <v>6.8100000000000002E-5</v>
      </c>
      <c r="BW50" s="252">
        <v>8.4300000000000003E-5</v>
      </c>
      <c r="BX50" s="252">
        <v>1.1400000000000001E-4</v>
      </c>
      <c r="BY50" s="252">
        <v>1.316E-4</v>
      </c>
      <c r="BZ50" s="252">
        <v>9.5199999999999997E-5</v>
      </c>
      <c r="CA50" s="252">
        <v>-1.873E-4</v>
      </c>
      <c r="CB50" s="252">
        <v>-5.2200000000000002E-5</v>
      </c>
      <c r="CC50" s="252">
        <v>1.5400000000000002E-5</v>
      </c>
      <c r="CD50" s="252">
        <v>2.9053999999999998E-3</v>
      </c>
      <c r="CE50" s="252">
        <v>-1.1888000000000001E-3</v>
      </c>
      <c r="CF50" s="252">
        <v>7.1259999999999997E-4</v>
      </c>
    </row>
    <row r="51" spans="1:84" s="65" customFormat="1" ht="12" x14ac:dyDescent="0.2">
      <c r="A51" s="59" t="s">
        <v>60</v>
      </c>
      <c r="B51" s="252">
        <v>1.33E-5</v>
      </c>
      <c r="C51" s="252">
        <v>6.86E-5</v>
      </c>
      <c r="D51" s="252">
        <v>2.128E-4</v>
      </c>
      <c r="E51" s="252">
        <v>6.1399999999999996E-4</v>
      </c>
      <c r="F51" s="252">
        <v>1.0281000000000001E-3</v>
      </c>
      <c r="G51" s="252">
        <v>1.4090000000000001E-3</v>
      </c>
      <c r="H51" s="252">
        <v>1.7564E-3</v>
      </c>
      <c r="I51" s="252">
        <v>2.1023999999999999E-3</v>
      </c>
      <c r="J51" s="252">
        <v>2.6951000000000002E-3</v>
      </c>
      <c r="K51" s="252">
        <v>3.2025000000000001E-3</v>
      </c>
      <c r="L51" s="252">
        <v>5.2582999999999996E-3</v>
      </c>
      <c r="M51" s="252">
        <v>6.8566E-3</v>
      </c>
      <c r="N51" s="252">
        <v>6.3499999999999999E-5</v>
      </c>
      <c r="O51" s="252">
        <v>1.7110000000000001E-4</v>
      </c>
      <c r="P51" s="252">
        <v>4.618E-4</v>
      </c>
      <c r="Q51" s="252">
        <v>7.9699999999999997E-4</v>
      </c>
      <c r="R51" s="252">
        <v>1.1100000000000001E-3</v>
      </c>
      <c r="S51" s="252">
        <v>1.3623999999999999E-3</v>
      </c>
      <c r="T51" s="252">
        <v>1.6048E-3</v>
      </c>
      <c r="U51" s="252">
        <v>1.9575999999999999E-3</v>
      </c>
      <c r="V51" s="252">
        <v>2.3092E-3</v>
      </c>
      <c r="W51" s="252">
        <v>4.4777999999999997E-3</v>
      </c>
      <c r="X51" s="252">
        <v>6.5204E-3</v>
      </c>
      <c r="Y51" s="252">
        <v>8.4224E-3</v>
      </c>
      <c r="Z51" s="252">
        <v>1.0244E-2</v>
      </c>
      <c r="AA51" s="252">
        <v>1.20118E-2</v>
      </c>
      <c r="AB51" s="252">
        <v>1.37459E-2</v>
      </c>
      <c r="AC51" s="252">
        <v>1.54602E-2</v>
      </c>
      <c r="AD51" s="252">
        <v>1.7163500000000002E-2</v>
      </c>
      <c r="AE51" s="252">
        <v>1.8860999999999999E-2</v>
      </c>
      <c r="AF51" s="252">
        <v>2.2580000000000001E-4</v>
      </c>
      <c r="AG51" s="252">
        <v>1.749E-4</v>
      </c>
      <c r="AH51" s="252">
        <v>6.4110000000000002E-4</v>
      </c>
      <c r="AI51" s="252">
        <v>1.2446E-3</v>
      </c>
      <c r="AJ51" s="252">
        <v>1.7305000000000001E-3</v>
      </c>
      <c r="AK51" s="252">
        <v>2.0547999999999999E-3</v>
      </c>
      <c r="AL51" s="252">
        <v>2.3923E-3</v>
      </c>
      <c r="AM51" s="252">
        <v>2.8636E-3</v>
      </c>
      <c r="AN51" s="252">
        <v>3.186E-3</v>
      </c>
      <c r="AO51" s="252">
        <v>4.5015999999999997E-3</v>
      </c>
      <c r="AP51" s="252">
        <v>5.7149000000000002E-3</v>
      </c>
      <c r="AQ51" s="252">
        <v>7.1768999999999999E-3</v>
      </c>
      <c r="AR51" s="252">
        <v>8.7011999999999992E-3</v>
      </c>
      <c r="AS51" s="252">
        <v>1.09251E-2</v>
      </c>
      <c r="AT51" s="252">
        <v>1.2834699999999999E-2</v>
      </c>
      <c r="AU51" s="252">
        <v>1.4214600000000001E-2</v>
      </c>
      <c r="AV51" s="252">
        <v>1.5425400000000001E-2</v>
      </c>
      <c r="AW51" s="252">
        <v>1.65054E-2</v>
      </c>
      <c r="AX51" s="252">
        <v>5.41E-5</v>
      </c>
      <c r="AY51" s="252">
        <v>1.2909999999999999E-4</v>
      </c>
      <c r="AZ51" s="252">
        <v>2.898E-4</v>
      </c>
      <c r="BA51" s="252">
        <v>4.4059999999999998E-4</v>
      </c>
      <c r="BB51" s="252">
        <v>5.7030000000000004E-4</v>
      </c>
      <c r="BC51" s="252">
        <v>7.1250000000000003E-4</v>
      </c>
      <c r="BD51" s="252">
        <v>8.4840000000000002E-4</v>
      </c>
      <c r="BE51" s="252">
        <v>1.1071E-3</v>
      </c>
      <c r="BF51" s="252">
        <v>1.2911999999999999E-3</v>
      </c>
      <c r="BG51" s="252">
        <v>2.5644000000000001E-3</v>
      </c>
      <c r="BH51" s="252">
        <v>3.7634000000000001E-3</v>
      </c>
      <c r="BI51" s="252">
        <v>4.9512999999999996E-3</v>
      </c>
      <c r="BJ51" s="252">
        <v>6.1295000000000004E-3</v>
      </c>
      <c r="BK51" s="252">
        <v>7.3016000000000001E-3</v>
      </c>
      <c r="BL51" s="252">
        <v>8.4699000000000007E-3</v>
      </c>
      <c r="BM51" s="252">
        <v>9.6358999999999993E-3</v>
      </c>
      <c r="BN51" s="252">
        <v>1.08004E-2</v>
      </c>
      <c r="BO51" s="252">
        <v>1.19639E-2</v>
      </c>
      <c r="BP51" s="252">
        <v>-1.1000000000000001E-6</v>
      </c>
      <c r="BQ51" s="252">
        <v>-2.0999999999999998E-6</v>
      </c>
      <c r="BR51" s="252">
        <v>-2.9999999999999999E-7</v>
      </c>
      <c r="BS51" s="252">
        <v>1.47E-5</v>
      </c>
      <c r="BT51" s="252">
        <v>3.8500000000000001E-5</v>
      </c>
      <c r="BU51" s="252">
        <v>6.3600000000000001E-5</v>
      </c>
      <c r="BV51" s="252">
        <v>9.0000000000000006E-5</v>
      </c>
      <c r="BW51" s="252">
        <v>1.125E-4</v>
      </c>
      <c r="BX51" s="252">
        <v>1.5420000000000001E-4</v>
      </c>
      <c r="BY51" s="252">
        <v>1.7899999999999999E-4</v>
      </c>
      <c r="BZ51" s="252">
        <v>1.103E-4</v>
      </c>
      <c r="CA51" s="252">
        <v>-2.097E-4</v>
      </c>
      <c r="CB51" s="252">
        <v>-5.7299999999999997E-5</v>
      </c>
      <c r="CC51" s="252">
        <v>1.7200000000000001E-5</v>
      </c>
      <c r="CD51" s="252">
        <v>3.6475000000000001E-3</v>
      </c>
      <c r="CE51" s="252">
        <v>-1.7331E-3</v>
      </c>
      <c r="CF51" s="252">
        <v>5.9509999999999999E-4</v>
      </c>
    </row>
    <row r="52" spans="1:84" s="65" customFormat="1" ht="12" x14ac:dyDescent="0.2">
      <c r="A52" s="59" t="s">
        <v>61</v>
      </c>
      <c r="B52" s="252">
        <v>1.5099999999999999E-5</v>
      </c>
      <c r="C52" s="252">
        <v>7.75E-5</v>
      </c>
      <c r="D52" s="252">
        <v>2.4240000000000001E-4</v>
      </c>
      <c r="E52" s="252">
        <v>7.1500000000000003E-4</v>
      </c>
      <c r="F52" s="252">
        <v>1.2208E-3</v>
      </c>
      <c r="G52" s="252">
        <v>1.6984999999999999E-3</v>
      </c>
      <c r="H52" s="252">
        <v>2.1408999999999998E-3</v>
      </c>
      <c r="I52" s="252">
        <v>2.5833000000000002E-3</v>
      </c>
      <c r="J52" s="252">
        <v>3.3462000000000001E-3</v>
      </c>
      <c r="K52" s="252">
        <v>4.0008999999999999E-3</v>
      </c>
      <c r="L52" s="252">
        <v>6.6684999999999999E-3</v>
      </c>
      <c r="M52" s="252">
        <v>8.7734000000000006E-3</v>
      </c>
      <c r="N52" s="252">
        <v>-3.9999999999999998E-6</v>
      </c>
      <c r="O52" s="252">
        <v>9.8300000000000004E-5</v>
      </c>
      <c r="P52" s="252">
        <v>4.3350000000000002E-4</v>
      </c>
      <c r="Q52" s="252">
        <v>8.4749999999999995E-4</v>
      </c>
      <c r="R52" s="252">
        <v>1.2419E-3</v>
      </c>
      <c r="S52" s="252">
        <v>1.5632E-3</v>
      </c>
      <c r="T52" s="252">
        <v>1.8679E-3</v>
      </c>
      <c r="U52" s="252">
        <v>2.3138E-3</v>
      </c>
      <c r="V52" s="252">
        <v>2.7529E-3</v>
      </c>
      <c r="W52" s="252">
        <v>5.4390000000000003E-3</v>
      </c>
      <c r="X52" s="252">
        <v>7.9495999999999994E-3</v>
      </c>
      <c r="Y52" s="252">
        <v>1.02574E-2</v>
      </c>
      <c r="Z52" s="252">
        <v>1.24495E-2</v>
      </c>
      <c r="AA52" s="252">
        <v>1.45685E-2</v>
      </c>
      <c r="AB52" s="252">
        <v>1.66438E-2</v>
      </c>
      <c r="AC52" s="252">
        <v>1.86944E-2</v>
      </c>
      <c r="AD52" s="252">
        <v>2.0731900000000001E-2</v>
      </c>
      <c r="AE52" s="252">
        <v>2.2762600000000001E-2</v>
      </c>
      <c r="AF52" s="252">
        <v>2.285E-4</v>
      </c>
      <c r="AG52" s="252">
        <v>1.8009999999999999E-4</v>
      </c>
      <c r="AH52" s="252">
        <v>6.9360000000000005E-4</v>
      </c>
      <c r="AI52" s="252">
        <v>1.3868000000000001E-3</v>
      </c>
      <c r="AJ52" s="252">
        <v>1.9754E-3</v>
      </c>
      <c r="AK52" s="252">
        <v>2.3923E-3</v>
      </c>
      <c r="AL52" s="252">
        <v>2.8289000000000001E-3</v>
      </c>
      <c r="AM52" s="252">
        <v>3.4596000000000002E-3</v>
      </c>
      <c r="AN52" s="252">
        <v>3.8980999999999998E-3</v>
      </c>
      <c r="AO52" s="252">
        <v>5.6007000000000001E-3</v>
      </c>
      <c r="AP52" s="252">
        <v>7.1240000000000001E-3</v>
      </c>
      <c r="AQ52" s="252">
        <v>8.9668000000000005E-3</v>
      </c>
      <c r="AR52" s="252">
        <v>1.0897E-2</v>
      </c>
      <c r="AS52" s="252">
        <v>1.3703699999999999E-2</v>
      </c>
      <c r="AT52" s="252">
        <v>1.6108399999999998E-2</v>
      </c>
      <c r="AU52" s="252">
        <v>1.78367E-2</v>
      </c>
      <c r="AV52" s="252">
        <v>1.9342499999999999E-2</v>
      </c>
      <c r="AW52" s="252">
        <v>2.0676400000000001E-2</v>
      </c>
      <c r="AX52" s="252">
        <v>6.2100000000000005E-5</v>
      </c>
      <c r="AY52" s="252">
        <v>1.4889999999999999E-4</v>
      </c>
      <c r="AZ52" s="252">
        <v>3.3849999999999999E-4</v>
      </c>
      <c r="BA52" s="252">
        <v>5.2099999999999998E-4</v>
      </c>
      <c r="BB52" s="252">
        <v>6.8159999999999998E-4</v>
      </c>
      <c r="BC52" s="252">
        <v>8.5899999999999995E-4</v>
      </c>
      <c r="BD52" s="252">
        <v>1.0300000000000001E-3</v>
      </c>
      <c r="BE52" s="252">
        <v>1.3575E-3</v>
      </c>
      <c r="BF52" s="252">
        <v>1.5929E-3</v>
      </c>
      <c r="BG52" s="252">
        <v>3.1873000000000001E-3</v>
      </c>
      <c r="BH52" s="252">
        <v>4.6712000000000004E-3</v>
      </c>
      <c r="BI52" s="252">
        <v>6.1343999999999999E-3</v>
      </c>
      <c r="BJ52" s="252">
        <v>7.5833000000000003E-3</v>
      </c>
      <c r="BK52" s="252">
        <v>9.0240000000000008E-3</v>
      </c>
      <c r="BL52" s="252">
        <v>1.0459899999999999E-2</v>
      </c>
      <c r="BM52" s="252">
        <v>1.1893000000000001E-2</v>
      </c>
      <c r="BN52" s="252">
        <v>1.3324300000000001E-2</v>
      </c>
      <c r="BO52" s="252">
        <v>1.4754400000000001E-2</v>
      </c>
      <c r="BP52" s="252">
        <v>-1.1000000000000001E-6</v>
      </c>
      <c r="BQ52" s="252">
        <v>-1.9999999999999999E-6</v>
      </c>
      <c r="BR52" s="252">
        <v>7.9999999999999996E-7</v>
      </c>
      <c r="BS52" s="252">
        <v>1.9700000000000001E-5</v>
      </c>
      <c r="BT52" s="252">
        <v>4.8900000000000003E-5</v>
      </c>
      <c r="BU52" s="252">
        <v>8.0000000000000007E-5</v>
      </c>
      <c r="BV52" s="252">
        <v>1.131E-4</v>
      </c>
      <c r="BW52" s="252">
        <v>1.418E-4</v>
      </c>
      <c r="BX52" s="252">
        <v>1.961E-4</v>
      </c>
      <c r="BY52" s="252">
        <v>2.3010000000000001E-4</v>
      </c>
      <c r="BZ52" s="252">
        <v>1.438E-4</v>
      </c>
      <c r="CA52" s="252">
        <v>-2.2599999999999999E-4</v>
      </c>
      <c r="CB52" s="252">
        <v>-6.1799999999999998E-5</v>
      </c>
      <c r="CC52" s="252">
        <v>1.8899999999999999E-5</v>
      </c>
      <c r="CD52" s="252">
        <v>4.4714999999999998E-3</v>
      </c>
      <c r="CE52" s="252">
        <v>-2.3379999999999998E-3</v>
      </c>
      <c r="CF52" s="252">
        <v>4.6860000000000001E-4</v>
      </c>
    </row>
    <row r="53" spans="1:84" s="65" customFormat="1" ht="12" x14ac:dyDescent="0.2">
      <c r="A53" s="59" t="s">
        <v>62</v>
      </c>
      <c r="B53" s="252">
        <v>1.7799999999999999E-5</v>
      </c>
      <c r="C53" s="252">
        <v>9.0299999999999999E-5</v>
      </c>
      <c r="D53" s="252">
        <v>2.832E-4</v>
      </c>
      <c r="E53" s="252">
        <v>8.5510000000000002E-4</v>
      </c>
      <c r="F53" s="252">
        <v>1.4951999999999999E-3</v>
      </c>
      <c r="G53" s="252">
        <v>2.1199999999999999E-3</v>
      </c>
      <c r="H53" s="252">
        <v>2.7101E-3</v>
      </c>
      <c r="I53" s="252">
        <v>3.3043E-3</v>
      </c>
      <c r="J53" s="252">
        <v>4.3371E-3</v>
      </c>
      <c r="K53" s="252">
        <v>5.2242E-3</v>
      </c>
      <c r="L53" s="252">
        <v>8.8301000000000004E-3</v>
      </c>
      <c r="M53" s="252">
        <v>1.16966E-2</v>
      </c>
      <c r="N53" s="252">
        <v>-1.158E-4</v>
      </c>
      <c r="O53" s="252">
        <v>-2.51E-5</v>
      </c>
      <c r="P53" s="252">
        <v>3.8289999999999998E-4</v>
      </c>
      <c r="Q53" s="252">
        <v>9.2540000000000005E-4</v>
      </c>
      <c r="R53" s="252">
        <v>1.4505E-3</v>
      </c>
      <c r="S53" s="252">
        <v>1.8816E-3</v>
      </c>
      <c r="T53" s="252">
        <v>2.2847000000000002E-3</v>
      </c>
      <c r="U53" s="252">
        <v>2.8766E-3</v>
      </c>
      <c r="V53" s="252">
        <v>3.4527999999999998E-3</v>
      </c>
      <c r="W53" s="252">
        <v>6.9661000000000002E-3</v>
      </c>
      <c r="X53" s="252">
        <v>1.02332E-2</v>
      </c>
      <c r="Y53" s="252">
        <v>1.3188999999999999E-2</v>
      </c>
      <c r="Z53" s="252">
        <v>1.5965199999999999E-2</v>
      </c>
      <c r="AA53" s="252">
        <v>1.8633899999999998E-2</v>
      </c>
      <c r="AB53" s="252">
        <v>2.1241400000000001E-2</v>
      </c>
      <c r="AC53" s="252">
        <v>2.38161E-2</v>
      </c>
      <c r="AD53" s="252">
        <v>2.6374000000000002E-2</v>
      </c>
      <c r="AE53" s="252">
        <v>2.89238E-2</v>
      </c>
      <c r="AF53" s="252">
        <v>2.3250000000000001E-4</v>
      </c>
      <c r="AG53" s="252">
        <v>1.9579999999999999E-4</v>
      </c>
      <c r="AH53" s="252">
        <v>7.6729999999999995E-4</v>
      </c>
      <c r="AI53" s="252">
        <v>1.5732999999999999E-3</v>
      </c>
      <c r="AJ53" s="252">
        <v>2.3051E-3</v>
      </c>
      <c r="AK53" s="252">
        <v>2.8636E-3</v>
      </c>
      <c r="AL53" s="252">
        <v>3.4596000000000002E-3</v>
      </c>
      <c r="AM53" s="252">
        <v>4.3667000000000003E-3</v>
      </c>
      <c r="AN53" s="252">
        <v>5.0216000000000002E-3</v>
      </c>
      <c r="AO53" s="252">
        <v>7.4510000000000002E-3</v>
      </c>
      <c r="AP53" s="252">
        <v>9.4999999999999998E-3</v>
      </c>
      <c r="AQ53" s="252">
        <v>1.19661E-2</v>
      </c>
      <c r="AR53" s="252">
        <v>1.45624E-2</v>
      </c>
      <c r="AS53" s="252">
        <v>1.83327E-2</v>
      </c>
      <c r="AT53" s="252">
        <v>2.15523E-2</v>
      </c>
      <c r="AU53" s="252">
        <v>2.38453E-2</v>
      </c>
      <c r="AV53" s="252">
        <v>2.58199E-2</v>
      </c>
      <c r="AW53" s="252">
        <v>2.7548900000000001E-2</v>
      </c>
      <c r="AX53" s="252">
        <v>7.4099999999999999E-5</v>
      </c>
      <c r="AY53" s="252">
        <v>1.7809999999999999E-4</v>
      </c>
      <c r="AZ53" s="252">
        <v>4.104E-4</v>
      </c>
      <c r="BA53" s="252">
        <v>6.4130000000000003E-4</v>
      </c>
      <c r="BB53" s="252">
        <v>8.5010000000000001E-4</v>
      </c>
      <c r="BC53" s="252">
        <v>1.083E-3</v>
      </c>
      <c r="BD53" s="252">
        <v>1.3098999999999999E-3</v>
      </c>
      <c r="BE53" s="252">
        <v>1.748E-3</v>
      </c>
      <c r="BF53" s="252">
        <v>2.0671999999999999E-3</v>
      </c>
      <c r="BG53" s="252">
        <v>4.1827000000000001E-3</v>
      </c>
      <c r="BH53" s="252">
        <v>6.1259000000000001E-3</v>
      </c>
      <c r="BI53" s="252">
        <v>8.0307999999999994E-3</v>
      </c>
      <c r="BJ53" s="252">
        <v>9.9132999999999999E-3</v>
      </c>
      <c r="BK53" s="252">
        <v>1.17839E-2</v>
      </c>
      <c r="BL53" s="252">
        <v>1.3648E-2</v>
      </c>
      <c r="BM53" s="252">
        <v>1.55084E-2</v>
      </c>
      <c r="BN53" s="252">
        <v>1.73665E-2</v>
      </c>
      <c r="BO53" s="252">
        <v>1.9223199999999999E-2</v>
      </c>
      <c r="BP53" s="252">
        <v>-2.9999999999999999E-7</v>
      </c>
      <c r="BQ53" s="252">
        <v>6.9999999999999997E-7</v>
      </c>
      <c r="BR53" s="252">
        <v>6.3999999999999997E-6</v>
      </c>
      <c r="BS53" s="252">
        <v>3.1999999999999999E-5</v>
      </c>
      <c r="BT53" s="252">
        <v>6.8200000000000004E-5</v>
      </c>
      <c r="BU53" s="252">
        <v>1.064E-4</v>
      </c>
      <c r="BV53" s="252">
        <v>1.4809999999999999E-4</v>
      </c>
      <c r="BW53" s="252">
        <v>1.852E-4</v>
      </c>
      <c r="BX53" s="252">
        <v>2.5970000000000002E-4</v>
      </c>
      <c r="BY53" s="252">
        <v>3.1280000000000001E-4</v>
      </c>
      <c r="BZ53" s="252">
        <v>2.452E-4</v>
      </c>
      <c r="CA53" s="252">
        <v>-2.2550000000000001E-4</v>
      </c>
      <c r="CB53" s="252">
        <v>-6.02E-5</v>
      </c>
      <c r="CC53" s="252">
        <v>2.05E-5</v>
      </c>
      <c r="CD53" s="252">
        <v>5.8529999999999997E-3</v>
      </c>
      <c r="CE53" s="252">
        <v>-3.4110999999999998E-3</v>
      </c>
      <c r="CF53" s="252">
        <v>2.0269999999999999E-4</v>
      </c>
    </row>
    <row r="54" spans="1:84" s="65" customFormat="1" ht="12" x14ac:dyDescent="0.2">
      <c r="A54" s="59" t="s">
        <v>63</v>
      </c>
      <c r="B54" s="252">
        <v>1.9899999999999999E-5</v>
      </c>
      <c r="C54" s="252">
        <v>9.9300000000000001E-5</v>
      </c>
      <c r="D54" s="252">
        <v>3.1060000000000001E-4</v>
      </c>
      <c r="E54" s="252">
        <v>9.479E-4</v>
      </c>
      <c r="F54" s="252">
        <v>1.6796999999999999E-3</v>
      </c>
      <c r="G54" s="252">
        <v>2.4085000000000001E-3</v>
      </c>
      <c r="H54" s="252">
        <v>3.1056999999999999E-3</v>
      </c>
      <c r="I54" s="252">
        <v>3.8113999999999999E-3</v>
      </c>
      <c r="J54" s="252">
        <v>5.0451000000000003E-3</v>
      </c>
      <c r="K54" s="252">
        <v>6.1050999999999996E-3</v>
      </c>
      <c r="L54" s="252">
        <v>1.0379299999999999E-2</v>
      </c>
      <c r="M54" s="252">
        <v>1.37637E-2</v>
      </c>
      <c r="N54" s="252">
        <v>-1.9909999999999999E-4</v>
      </c>
      <c r="O54" s="252">
        <v>-1.167E-4</v>
      </c>
      <c r="P54" s="252">
        <v>3.5609999999999998E-4</v>
      </c>
      <c r="Q54" s="252">
        <v>1.0042E-3</v>
      </c>
      <c r="R54" s="252">
        <v>1.6332E-3</v>
      </c>
      <c r="S54" s="252">
        <v>2.1494999999999999E-3</v>
      </c>
      <c r="T54" s="252">
        <v>2.6283999999999999E-3</v>
      </c>
      <c r="U54" s="252">
        <v>3.3310000000000002E-3</v>
      </c>
      <c r="V54" s="252">
        <v>4.0124000000000002E-3</v>
      </c>
      <c r="W54" s="252">
        <v>8.1887999999999996E-3</v>
      </c>
      <c r="X54" s="252">
        <v>1.20822E-2</v>
      </c>
      <c r="Y54" s="252">
        <v>1.5578399999999999E-2</v>
      </c>
      <c r="Z54" s="252">
        <v>1.8841400000000001E-2</v>
      </c>
      <c r="AA54" s="252">
        <v>2.1967199999999999E-2</v>
      </c>
      <c r="AB54" s="252">
        <v>2.50166E-2</v>
      </c>
      <c r="AC54" s="252">
        <v>2.8025899999999999E-2</v>
      </c>
      <c r="AD54" s="252">
        <v>3.10152E-2</v>
      </c>
      <c r="AE54" s="252">
        <v>3.3995200000000003E-2</v>
      </c>
      <c r="AF54" s="252">
        <v>2.4169999999999999E-4</v>
      </c>
      <c r="AG54" s="252">
        <v>2.13E-4</v>
      </c>
      <c r="AH54" s="252">
        <v>8.2330000000000001E-4</v>
      </c>
      <c r="AI54" s="252">
        <v>1.7022999999999999E-3</v>
      </c>
      <c r="AJ54" s="252">
        <v>2.5289000000000002E-3</v>
      </c>
      <c r="AK54" s="252">
        <v>3.186E-3</v>
      </c>
      <c r="AL54" s="252">
        <v>3.8980999999999998E-3</v>
      </c>
      <c r="AM54" s="252">
        <v>5.0216000000000002E-3</v>
      </c>
      <c r="AN54" s="252">
        <v>5.8611000000000002E-3</v>
      </c>
      <c r="AO54" s="252">
        <v>8.9751999999999992E-3</v>
      </c>
      <c r="AP54" s="252">
        <v>1.15038E-2</v>
      </c>
      <c r="AQ54" s="252">
        <v>1.44832E-2</v>
      </c>
      <c r="AR54" s="252">
        <v>1.7603799999999999E-2</v>
      </c>
      <c r="AS54" s="252">
        <v>2.2135700000000001E-2</v>
      </c>
      <c r="AT54" s="252">
        <v>2.5993599999999999E-2</v>
      </c>
      <c r="AU54" s="252">
        <v>2.87245E-2</v>
      </c>
      <c r="AV54" s="252">
        <v>3.1062800000000002E-2</v>
      </c>
      <c r="AW54" s="252">
        <v>3.3098099999999998E-2</v>
      </c>
      <c r="AX54" s="252">
        <v>8.2999999999999998E-5</v>
      </c>
      <c r="AY54" s="252">
        <v>1.9890000000000001E-4</v>
      </c>
      <c r="AZ54" s="252">
        <v>4.6129999999999999E-4</v>
      </c>
      <c r="BA54" s="252">
        <v>7.2690000000000005E-4</v>
      </c>
      <c r="BB54" s="252">
        <v>9.7110000000000002E-4</v>
      </c>
      <c r="BC54" s="252">
        <v>1.2451999999999999E-3</v>
      </c>
      <c r="BD54" s="252">
        <v>1.5142000000000001E-3</v>
      </c>
      <c r="BE54" s="252">
        <v>2.0366999999999998E-3</v>
      </c>
      <c r="BF54" s="252">
        <v>2.4215999999999999E-3</v>
      </c>
      <c r="BG54" s="252">
        <v>4.9465999999999998E-3</v>
      </c>
      <c r="BH54" s="252">
        <v>7.2532999999999999E-3</v>
      </c>
      <c r="BI54" s="252">
        <v>9.5073999999999992E-3</v>
      </c>
      <c r="BJ54" s="252">
        <v>1.1732599999999999E-2</v>
      </c>
      <c r="BK54" s="252">
        <v>1.3942599999999999E-2</v>
      </c>
      <c r="BL54" s="252">
        <v>1.6144700000000001E-2</v>
      </c>
      <c r="BM54" s="252">
        <v>1.8342299999999999E-2</v>
      </c>
      <c r="BN54" s="252">
        <v>2.0537300000000001E-2</v>
      </c>
      <c r="BO54" s="252">
        <v>2.2730500000000001E-2</v>
      </c>
      <c r="BP54" s="252">
        <v>1.1000000000000001E-6</v>
      </c>
      <c r="BQ54" s="252">
        <v>4.6E-6</v>
      </c>
      <c r="BR54" s="252">
        <v>1.36E-5</v>
      </c>
      <c r="BS54" s="252">
        <v>4.4400000000000002E-5</v>
      </c>
      <c r="BT54" s="252">
        <v>8.3999999999999995E-5</v>
      </c>
      <c r="BU54" s="252">
        <v>1.2520000000000001E-4</v>
      </c>
      <c r="BV54" s="252">
        <v>1.7139999999999999E-4</v>
      </c>
      <c r="BW54" s="252">
        <v>2.1379999999999999E-4</v>
      </c>
      <c r="BX54" s="252">
        <v>3.0400000000000002E-4</v>
      </c>
      <c r="BY54" s="252">
        <v>3.7609999999999998E-4</v>
      </c>
      <c r="BZ54" s="252">
        <v>3.7149999999999998E-4</v>
      </c>
      <c r="CA54" s="252">
        <v>-2.0790000000000001E-4</v>
      </c>
      <c r="CB54" s="252">
        <v>-5.0000000000000002E-5</v>
      </c>
      <c r="CC54" s="252">
        <v>2.09E-5</v>
      </c>
      <c r="CD54" s="252">
        <v>7.0049999999999999E-3</v>
      </c>
      <c r="CE54" s="252">
        <v>-4.2922000000000004E-3</v>
      </c>
      <c r="CF54" s="252">
        <v>3.1999999999999999E-6</v>
      </c>
    </row>
    <row r="55" spans="1:84" s="65" customFormat="1" ht="12" x14ac:dyDescent="0.2">
      <c r="A55" s="59" t="s">
        <v>64</v>
      </c>
      <c r="B55" s="252">
        <v>2.8900000000000001E-5</v>
      </c>
      <c r="C55" s="252">
        <v>1.3559999999999999E-4</v>
      </c>
      <c r="D55" s="252">
        <v>4.1970000000000001E-4</v>
      </c>
      <c r="E55" s="252">
        <v>1.3054E-3</v>
      </c>
      <c r="F55" s="252">
        <v>2.3757000000000001E-3</v>
      </c>
      <c r="G55" s="252">
        <v>3.4883000000000002E-3</v>
      </c>
      <c r="H55" s="252">
        <v>4.5861000000000001E-3</v>
      </c>
      <c r="I55" s="252">
        <v>5.7143000000000003E-3</v>
      </c>
      <c r="J55" s="252">
        <v>7.7206999999999996E-3</v>
      </c>
      <c r="K55" s="252">
        <v>9.4518999999999992E-3</v>
      </c>
      <c r="L55" s="252">
        <v>1.62728E-2</v>
      </c>
      <c r="M55" s="252">
        <v>2.15616E-2</v>
      </c>
      <c r="N55" s="252">
        <v>-5.4869999999999995E-4</v>
      </c>
      <c r="O55" s="252">
        <v>-4.9830000000000002E-4</v>
      </c>
      <c r="P55" s="252">
        <v>3.0479999999999998E-4</v>
      </c>
      <c r="Q55" s="252">
        <v>1.4506E-3</v>
      </c>
      <c r="R55" s="252">
        <v>2.5419000000000001E-3</v>
      </c>
      <c r="S55" s="252">
        <v>3.4179000000000002E-3</v>
      </c>
      <c r="T55" s="252">
        <v>4.2100999999999996E-3</v>
      </c>
      <c r="U55" s="252">
        <v>5.3614999999999999E-3</v>
      </c>
      <c r="V55" s="252">
        <v>6.4854999999999999E-3</v>
      </c>
      <c r="W55" s="252">
        <v>1.3639800000000001E-2</v>
      </c>
      <c r="X55" s="252">
        <v>2.04558E-2</v>
      </c>
      <c r="Y55" s="252">
        <v>2.6531200000000001E-2</v>
      </c>
      <c r="Z55" s="252">
        <v>3.2146000000000001E-2</v>
      </c>
      <c r="AA55" s="252">
        <v>3.7492200000000003E-2</v>
      </c>
      <c r="AB55" s="252">
        <v>4.26915E-2</v>
      </c>
      <c r="AC55" s="252">
        <v>4.78149E-2</v>
      </c>
      <c r="AD55" s="252">
        <v>5.2900999999999997E-2</v>
      </c>
      <c r="AE55" s="252">
        <v>5.7969800000000002E-2</v>
      </c>
      <c r="AF55" s="252">
        <v>3.412E-4</v>
      </c>
      <c r="AG55" s="252">
        <v>2.7060000000000002E-4</v>
      </c>
      <c r="AH55" s="252">
        <v>1.0686999999999999E-3</v>
      </c>
      <c r="AI55" s="252">
        <v>2.3037999999999999E-3</v>
      </c>
      <c r="AJ55" s="252">
        <v>3.5075000000000002E-3</v>
      </c>
      <c r="AK55" s="252">
        <v>4.5015999999999997E-3</v>
      </c>
      <c r="AL55" s="252">
        <v>5.6007000000000001E-3</v>
      </c>
      <c r="AM55" s="252">
        <v>7.4510000000000002E-3</v>
      </c>
      <c r="AN55" s="252">
        <v>8.9751999999999992E-3</v>
      </c>
      <c r="AO55" s="252">
        <v>1.56025E-2</v>
      </c>
      <c r="AP55" s="252">
        <v>2.1265099999999999E-2</v>
      </c>
      <c r="AQ55" s="252">
        <v>2.7143799999999999E-2</v>
      </c>
      <c r="AR55" s="252">
        <v>3.2709500000000002E-2</v>
      </c>
      <c r="AS55" s="252">
        <v>4.05318E-2</v>
      </c>
      <c r="AT55" s="252">
        <v>4.6950600000000002E-2</v>
      </c>
      <c r="AU55" s="252">
        <v>5.1332500000000003E-2</v>
      </c>
      <c r="AV55" s="252">
        <v>5.5080999999999998E-2</v>
      </c>
      <c r="AW55" s="252">
        <v>5.83657E-2</v>
      </c>
      <c r="AX55" s="252">
        <v>1.2070000000000001E-4</v>
      </c>
      <c r="AY55" s="252">
        <v>2.8410000000000002E-4</v>
      </c>
      <c r="AZ55" s="252">
        <v>6.623E-4</v>
      </c>
      <c r="BA55" s="252">
        <v>1.062E-3</v>
      </c>
      <c r="BB55" s="252">
        <v>1.4436E-3</v>
      </c>
      <c r="BC55" s="252">
        <v>1.8798E-3</v>
      </c>
      <c r="BD55" s="252">
        <v>2.3162999999999999E-3</v>
      </c>
      <c r="BE55" s="252">
        <v>3.1825999999999998E-3</v>
      </c>
      <c r="BF55" s="252">
        <v>3.8443000000000001E-3</v>
      </c>
      <c r="BG55" s="252">
        <v>8.1512000000000008E-3</v>
      </c>
      <c r="BH55" s="252">
        <v>1.20909E-2</v>
      </c>
      <c r="BI55" s="252">
        <v>1.5927199999999999E-2</v>
      </c>
      <c r="BJ55" s="252">
        <v>1.9707599999999999E-2</v>
      </c>
      <c r="BK55" s="252">
        <v>2.3459299999999999E-2</v>
      </c>
      <c r="BL55" s="252">
        <v>2.7195899999999999E-2</v>
      </c>
      <c r="BM55" s="252">
        <v>3.0924299999999998E-2</v>
      </c>
      <c r="BN55" s="252">
        <v>3.4647600000000001E-2</v>
      </c>
      <c r="BO55" s="252">
        <v>3.8367900000000003E-2</v>
      </c>
      <c r="BP55" s="252">
        <v>2.3E-6</v>
      </c>
      <c r="BQ55" s="252">
        <v>7.7000000000000008E-6</v>
      </c>
      <c r="BR55" s="252">
        <v>1.7799999999999999E-5</v>
      </c>
      <c r="BS55" s="252">
        <v>4.8900000000000003E-5</v>
      </c>
      <c r="BT55" s="252">
        <v>9.1899999999999998E-5</v>
      </c>
      <c r="BU55" s="252">
        <v>1.427E-4</v>
      </c>
      <c r="BV55" s="252">
        <v>2.0599999999999999E-4</v>
      </c>
      <c r="BW55" s="252">
        <v>2.7159999999999999E-4</v>
      </c>
      <c r="BX55" s="252">
        <v>4.2900000000000002E-4</v>
      </c>
      <c r="BY55" s="252">
        <v>5.821E-4</v>
      </c>
      <c r="BZ55" s="252">
        <v>8.2720000000000005E-4</v>
      </c>
      <c r="CA55" s="252">
        <v>-2.1350000000000001E-4</v>
      </c>
      <c r="CB55" s="252">
        <v>6.9E-6</v>
      </c>
      <c r="CC55" s="252">
        <v>2.4000000000000001E-5</v>
      </c>
      <c r="CD55" s="252">
        <v>1.2211899999999999E-2</v>
      </c>
      <c r="CE55" s="252">
        <v>-7.4998E-3</v>
      </c>
      <c r="CF55" s="252">
        <v>-3.5659999999999999E-4</v>
      </c>
    </row>
    <row r="56" spans="1:84" s="65" customFormat="1" ht="12" x14ac:dyDescent="0.2">
      <c r="A56" s="59" t="s">
        <v>65</v>
      </c>
      <c r="B56" s="252">
        <v>3.5899999999999998E-5</v>
      </c>
      <c r="C56" s="252">
        <v>1.6579999999999999E-4</v>
      </c>
      <c r="D56" s="252">
        <v>5.1670000000000004E-4</v>
      </c>
      <c r="E56" s="252">
        <v>1.6362E-3</v>
      </c>
      <c r="F56" s="252">
        <v>3.0219999999999999E-3</v>
      </c>
      <c r="G56" s="252">
        <v>4.4840000000000001E-3</v>
      </c>
      <c r="H56" s="252">
        <v>5.9373999999999998E-3</v>
      </c>
      <c r="I56" s="252">
        <v>7.4346000000000004E-3</v>
      </c>
      <c r="J56" s="252">
        <v>1.01043E-2</v>
      </c>
      <c r="K56" s="252">
        <v>1.2407700000000001E-2</v>
      </c>
      <c r="L56" s="252">
        <v>2.1468600000000001E-2</v>
      </c>
      <c r="M56" s="252">
        <v>2.85305E-2</v>
      </c>
      <c r="N56" s="252">
        <v>-9.2710000000000004E-4</v>
      </c>
      <c r="O56" s="252">
        <v>-9.6270000000000004E-4</v>
      </c>
      <c r="P56" s="252">
        <v>1.048E-4</v>
      </c>
      <c r="Q56" s="252">
        <v>1.7001E-3</v>
      </c>
      <c r="R56" s="252">
        <v>3.1993E-3</v>
      </c>
      <c r="S56" s="252">
        <v>4.3797000000000003E-3</v>
      </c>
      <c r="T56" s="252">
        <v>5.4234000000000001E-3</v>
      </c>
      <c r="U56" s="252">
        <v>6.9198000000000003E-3</v>
      </c>
      <c r="V56" s="252">
        <v>8.3767000000000008E-3</v>
      </c>
      <c r="W56" s="252">
        <v>1.7795999999999999E-2</v>
      </c>
      <c r="X56" s="252">
        <v>2.6846100000000001E-2</v>
      </c>
      <c r="Y56" s="252">
        <v>3.4896299999999998E-2</v>
      </c>
      <c r="Z56" s="252">
        <v>4.23153E-2</v>
      </c>
      <c r="AA56" s="252">
        <v>4.9366899999999998E-2</v>
      </c>
      <c r="AB56" s="252">
        <v>5.6218700000000003E-2</v>
      </c>
      <c r="AC56" s="252">
        <v>6.2967499999999996E-2</v>
      </c>
      <c r="AD56" s="252">
        <v>6.9665699999999997E-2</v>
      </c>
      <c r="AE56" s="252">
        <v>7.6340500000000006E-2</v>
      </c>
      <c r="AF56" s="252">
        <v>4.6319999999999998E-4</v>
      </c>
      <c r="AG56" s="252">
        <v>2.9999999999999997E-4</v>
      </c>
      <c r="AH56" s="252">
        <v>1.2564E-3</v>
      </c>
      <c r="AI56" s="252">
        <v>2.8559000000000002E-3</v>
      </c>
      <c r="AJ56" s="252">
        <v>4.4263999999999996E-3</v>
      </c>
      <c r="AK56" s="252">
        <v>5.7149000000000002E-3</v>
      </c>
      <c r="AL56" s="252">
        <v>7.1240000000000001E-3</v>
      </c>
      <c r="AM56" s="252">
        <v>9.4999999999999998E-3</v>
      </c>
      <c r="AN56" s="252">
        <v>1.15038E-2</v>
      </c>
      <c r="AO56" s="252">
        <v>2.1265099999999999E-2</v>
      </c>
      <c r="AP56" s="252">
        <v>3.0721999999999999E-2</v>
      </c>
      <c r="AQ56" s="252">
        <v>4.0409800000000003E-2</v>
      </c>
      <c r="AR56" s="252">
        <v>4.9069599999999998E-2</v>
      </c>
      <c r="AS56" s="252">
        <v>6.0503700000000001E-2</v>
      </c>
      <c r="AT56" s="252">
        <v>6.9360199999999997E-2</v>
      </c>
      <c r="AU56" s="252">
        <v>7.4951199999999996E-2</v>
      </c>
      <c r="AV56" s="252">
        <v>7.9544900000000002E-2</v>
      </c>
      <c r="AW56" s="252">
        <v>8.3487199999999998E-2</v>
      </c>
      <c r="AX56" s="252">
        <v>1.571E-4</v>
      </c>
      <c r="AY56" s="252">
        <v>3.6479999999999998E-4</v>
      </c>
      <c r="AZ56" s="252">
        <v>8.4840000000000002E-4</v>
      </c>
      <c r="BA56" s="252">
        <v>1.3695999999999999E-3</v>
      </c>
      <c r="BB56" s="252">
        <v>1.8758E-3</v>
      </c>
      <c r="BC56" s="252">
        <v>2.4589999999999998E-3</v>
      </c>
      <c r="BD56" s="252">
        <v>3.0477E-3</v>
      </c>
      <c r="BE56" s="252">
        <v>4.2269999999999999E-3</v>
      </c>
      <c r="BF56" s="252">
        <v>5.1425999999999998E-3</v>
      </c>
      <c r="BG56" s="252">
        <v>1.1105500000000001E-2</v>
      </c>
      <c r="BH56" s="252">
        <v>1.6581200000000001E-2</v>
      </c>
      <c r="BI56" s="252">
        <v>2.1910499999999999E-2</v>
      </c>
      <c r="BJ56" s="252">
        <v>2.7160299999999998E-2</v>
      </c>
      <c r="BK56" s="252">
        <v>3.2368899999999999E-2</v>
      </c>
      <c r="BL56" s="252">
        <v>3.7555900000000003E-2</v>
      </c>
      <c r="BM56" s="252">
        <v>4.2730700000000003E-2</v>
      </c>
      <c r="BN56" s="252">
        <v>4.7898400000000001E-2</v>
      </c>
      <c r="BO56" s="252">
        <v>5.3061400000000002E-2</v>
      </c>
      <c r="BP56" s="252">
        <v>-5.1000000000000003E-6</v>
      </c>
      <c r="BQ56" s="252">
        <v>-1.47E-5</v>
      </c>
      <c r="BR56" s="252">
        <v>-2.4199999999999999E-5</v>
      </c>
      <c r="BS56" s="252">
        <v>-1.8099999999999999E-5</v>
      </c>
      <c r="BT56" s="252">
        <v>2.34E-5</v>
      </c>
      <c r="BU56" s="252">
        <v>8.7600000000000002E-5</v>
      </c>
      <c r="BV56" s="252">
        <v>1.695E-4</v>
      </c>
      <c r="BW56" s="252">
        <v>2.5750000000000002E-4</v>
      </c>
      <c r="BX56" s="252">
        <v>4.5889999999999999E-4</v>
      </c>
      <c r="BY56" s="252">
        <v>6.4499999999999996E-4</v>
      </c>
      <c r="BZ56" s="252">
        <v>7.894E-4</v>
      </c>
      <c r="CA56" s="252">
        <v>-3.5570000000000003E-4</v>
      </c>
      <c r="CB56" s="252">
        <v>1.4399999999999999E-5</v>
      </c>
      <c r="CC56" s="252">
        <v>3.3699999999999999E-5</v>
      </c>
      <c r="CD56" s="252">
        <v>1.66356E-2</v>
      </c>
      <c r="CE56" s="252">
        <v>-1.0124299999999999E-2</v>
      </c>
      <c r="CF56" s="252">
        <v>-8.0369999999999997E-4</v>
      </c>
    </row>
    <row r="57" spans="1:84" s="65" customFormat="1" ht="12" x14ac:dyDescent="0.2">
      <c r="A57" s="59" t="s">
        <v>66</v>
      </c>
      <c r="B57" s="252">
        <v>4.5099999999999998E-5</v>
      </c>
      <c r="C57" s="252">
        <v>2.0570000000000001E-4</v>
      </c>
      <c r="D57" s="252">
        <v>6.3820000000000001E-4</v>
      </c>
      <c r="E57" s="252">
        <v>2.0270000000000002E-3</v>
      </c>
      <c r="F57" s="252">
        <v>3.7661999999999999E-3</v>
      </c>
      <c r="G57" s="252">
        <v>5.6091999999999999E-3</v>
      </c>
      <c r="H57" s="252">
        <v>7.4403000000000004E-3</v>
      </c>
      <c r="I57" s="252">
        <v>9.3212999999999994E-3</v>
      </c>
      <c r="J57" s="252">
        <v>1.2660899999999999E-2</v>
      </c>
      <c r="K57" s="252">
        <v>1.5528699999999999E-2</v>
      </c>
      <c r="L57" s="252">
        <v>2.6780999999999999E-2</v>
      </c>
      <c r="M57" s="252">
        <v>3.5587000000000001E-2</v>
      </c>
      <c r="N57" s="252">
        <v>-1.2512000000000001E-3</v>
      </c>
      <c r="O57" s="252">
        <v>-1.3974E-3</v>
      </c>
      <c r="P57" s="252">
        <v>-1.1510000000000001E-4</v>
      </c>
      <c r="Q57" s="252">
        <v>1.8977E-3</v>
      </c>
      <c r="R57" s="252">
        <v>3.7915000000000002E-3</v>
      </c>
      <c r="S57" s="252">
        <v>5.2754999999999998E-3</v>
      </c>
      <c r="T57" s="252">
        <v>6.5713000000000004E-3</v>
      </c>
      <c r="U57" s="252">
        <v>8.4042000000000006E-3</v>
      </c>
      <c r="V57" s="252">
        <v>1.0160499999999999E-2</v>
      </c>
      <c r="W57" s="252">
        <v>2.14646E-2</v>
      </c>
      <c r="X57" s="252">
        <v>3.2349700000000002E-2</v>
      </c>
      <c r="Y57" s="252">
        <v>4.2020099999999998E-2</v>
      </c>
      <c r="Z57" s="252">
        <v>5.0917299999999999E-2</v>
      </c>
      <c r="AA57" s="252">
        <v>5.9366200000000001E-2</v>
      </c>
      <c r="AB57" s="252">
        <v>6.7572900000000005E-2</v>
      </c>
      <c r="AC57" s="252">
        <v>7.5655799999999995E-2</v>
      </c>
      <c r="AD57" s="252">
        <v>8.3678500000000003E-2</v>
      </c>
      <c r="AE57" s="252">
        <v>9.1673500000000005E-2</v>
      </c>
      <c r="AF57" s="252">
        <v>6.4130000000000003E-4</v>
      </c>
      <c r="AG57" s="252">
        <v>3.88E-4</v>
      </c>
      <c r="AH57" s="252">
        <v>1.5246999999999999E-3</v>
      </c>
      <c r="AI57" s="252">
        <v>3.5309E-3</v>
      </c>
      <c r="AJ57" s="252">
        <v>5.5300000000000002E-3</v>
      </c>
      <c r="AK57" s="252">
        <v>7.1768999999999999E-3</v>
      </c>
      <c r="AL57" s="252">
        <v>8.9668000000000005E-3</v>
      </c>
      <c r="AM57" s="252">
        <v>1.19661E-2</v>
      </c>
      <c r="AN57" s="252">
        <v>1.44832E-2</v>
      </c>
      <c r="AO57" s="252">
        <v>2.7143799999999999E-2</v>
      </c>
      <c r="AP57" s="252">
        <v>4.0409800000000003E-2</v>
      </c>
      <c r="AQ57" s="252">
        <v>5.46168E-2</v>
      </c>
      <c r="AR57" s="252">
        <v>6.7560099999999998E-2</v>
      </c>
      <c r="AS57" s="252">
        <v>8.4141099999999996E-2</v>
      </c>
      <c r="AT57" s="252">
        <v>9.6791000000000002E-2</v>
      </c>
      <c r="AU57" s="252">
        <v>0.10449360000000001</v>
      </c>
      <c r="AV57" s="252">
        <v>0.1105052</v>
      </c>
      <c r="AW57" s="252">
        <v>0.1154215</v>
      </c>
      <c r="AX57" s="252">
        <v>2.0379999999999999E-4</v>
      </c>
      <c r="AY57" s="252">
        <v>4.6729999999999997E-4</v>
      </c>
      <c r="AZ57" s="252">
        <v>1.0744999999999999E-3</v>
      </c>
      <c r="BA57" s="252">
        <v>1.7282E-3</v>
      </c>
      <c r="BB57" s="252">
        <v>2.3655E-3</v>
      </c>
      <c r="BC57" s="252">
        <v>3.1028000000000002E-3</v>
      </c>
      <c r="BD57" s="252">
        <v>3.8497000000000002E-3</v>
      </c>
      <c r="BE57" s="252">
        <v>5.3521999999999997E-3</v>
      </c>
      <c r="BF57" s="252">
        <v>6.5259999999999997E-3</v>
      </c>
      <c r="BG57" s="252">
        <v>1.41713E-2</v>
      </c>
      <c r="BH57" s="252">
        <v>2.1189199999999998E-2</v>
      </c>
      <c r="BI57" s="252">
        <v>2.80141E-2</v>
      </c>
      <c r="BJ57" s="252">
        <v>3.4735299999999997E-2</v>
      </c>
      <c r="BK57" s="252">
        <v>4.1403099999999998E-2</v>
      </c>
      <c r="BL57" s="252">
        <v>4.8042899999999999E-2</v>
      </c>
      <c r="BM57" s="252">
        <v>5.4666899999999997E-2</v>
      </c>
      <c r="BN57" s="252">
        <v>6.1281700000000001E-2</v>
      </c>
      <c r="BO57" s="252">
        <v>6.7890500000000006E-2</v>
      </c>
      <c r="BP57" s="252">
        <v>-1.13E-5</v>
      </c>
      <c r="BQ57" s="252">
        <v>-3.2400000000000001E-5</v>
      </c>
      <c r="BR57" s="252">
        <v>-5.5800000000000001E-5</v>
      </c>
      <c r="BS57" s="252">
        <v>-6.1099999999999994E-5</v>
      </c>
      <c r="BT57" s="252">
        <v>-8.8999999999999995E-6</v>
      </c>
      <c r="BU57" s="252">
        <v>7.7700000000000005E-5</v>
      </c>
      <c r="BV57" s="252">
        <v>1.8679999999999999E-4</v>
      </c>
      <c r="BW57" s="252">
        <v>3.033E-4</v>
      </c>
      <c r="BX57" s="252">
        <v>5.6070000000000002E-4</v>
      </c>
      <c r="BY57" s="252">
        <v>7.873E-4</v>
      </c>
      <c r="BZ57" s="252">
        <v>7.894E-4</v>
      </c>
      <c r="CA57" s="252">
        <v>-5.0710000000000002E-4</v>
      </c>
      <c r="CB57" s="252">
        <v>1.3E-6</v>
      </c>
      <c r="CC57" s="252">
        <v>4.88E-5</v>
      </c>
      <c r="CD57" s="252">
        <v>2.0983399999999999E-2</v>
      </c>
      <c r="CE57" s="252">
        <v>-1.36705E-2</v>
      </c>
      <c r="CF57" s="252">
        <v>-1.7776000000000001E-3</v>
      </c>
    </row>
    <row r="58" spans="1:84" s="65" customFormat="1" ht="12" x14ac:dyDescent="0.2">
      <c r="A58" s="59" t="s">
        <v>67</v>
      </c>
      <c r="B58" s="252">
        <v>5.7099999999999999E-5</v>
      </c>
      <c r="C58" s="252">
        <v>2.5349999999999998E-4</v>
      </c>
      <c r="D58" s="252">
        <v>7.6809999999999997E-4</v>
      </c>
      <c r="E58" s="252">
        <v>2.4042E-3</v>
      </c>
      <c r="F58" s="252">
        <v>4.4594999999999999E-3</v>
      </c>
      <c r="G58" s="252">
        <v>6.6407999999999997E-3</v>
      </c>
      <c r="H58" s="252">
        <v>8.8038000000000005E-3</v>
      </c>
      <c r="I58" s="252">
        <v>1.1018699999999999E-2</v>
      </c>
      <c r="J58" s="252">
        <v>1.49309E-2</v>
      </c>
      <c r="K58" s="252">
        <v>1.8273399999999999E-2</v>
      </c>
      <c r="L58" s="252">
        <v>3.1337499999999997E-2</v>
      </c>
      <c r="M58" s="252">
        <v>4.15325E-2</v>
      </c>
      <c r="N58" s="252">
        <v>-1.4358999999999999E-3</v>
      </c>
      <c r="O58" s="252">
        <v>-1.6697000000000001E-3</v>
      </c>
      <c r="P58" s="252">
        <v>-2.3819999999999999E-4</v>
      </c>
      <c r="Q58" s="252">
        <v>2.0996000000000001E-3</v>
      </c>
      <c r="R58" s="252">
        <v>4.3283000000000002E-3</v>
      </c>
      <c r="S58" s="252">
        <v>6.0892999999999997E-3</v>
      </c>
      <c r="T58" s="252">
        <v>7.6254000000000001E-3</v>
      </c>
      <c r="U58" s="252">
        <v>9.7844000000000004E-3</v>
      </c>
      <c r="V58" s="252">
        <v>1.1816200000000001E-2</v>
      </c>
      <c r="W58" s="252">
        <v>2.47116E-2</v>
      </c>
      <c r="X58" s="252">
        <v>3.7110600000000001E-2</v>
      </c>
      <c r="Y58" s="252">
        <v>4.8109499999999999E-2</v>
      </c>
      <c r="Z58" s="252">
        <v>5.8214000000000002E-2</v>
      </c>
      <c r="AA58" s="252">
        <v>6.7803000000000002E-2</v>
      </c>
      <c r="AB58" s="252">
        <v>7.7116000000000004E-2</v>
      </c>
      <c r="AC58" s="252">
        <v>8.6289199999999996E-2</v>
      </c>
      <c r="AD58" s="252">
        <v>9.5395400000000005E-2</v>
      </c>
      <c r="AE58" s="252">
        <v>0.10447149999999999</v>
      </c>
      <c r="AF58" s="252">
        <v>8.4210000000000003E-4</v>
      </c>
      <c r="AG58" s="252">
        <v>5.2950000000000002E-4</v>
      </c>
      <c r="AH58" s="252">
        <v>1.8546000000000001E-3</v>
      </c>
      <c r="AI58" s="252">
        <v>4.2529999999999998E-3</v>
      </c>
      <c r="AJ58" s="252">
        <v>6.6809E-3</v>
      </c>
      <c r="AK58" s="252">
        <v>8.7011999999999992E-3</v>
      </c>
      <c r="AL58" s="252">
        <v>1.0897E-2</v>
      </c>
      <c r="AM58" s="252">
        <v>1.45624E-2</v>
      </c>
      <c r="AN58" s="252">
        <v>1.7603799999999999E-2</v>
      </c>
      <c r="AO58" s="252">
        <v>3.2709500000000002E-2</v>
      </c>
      <c r="AP58" s="252">
        <v>4.9069599999999998E-2</v>
      </c>
      <c r="AQ58" s="252">
        <v>6.7560099999999998E-2</v>
      </c>
      <c r="AR58" s="252">
        <v>8.5338800000000006E-2</v>
      </c>
      <c r="AS58" s="252">
        <v>0.10830190000000001</v>
      </c>
      <c r="AT58" s="252">
        <v>0.1264642</v>
      </c>
      <c r="AU58" s="252">
        <v>0.1380344</v>
      </c>
      <c r="AV58" s="252">
        <v>0.14707790000000001</v>
      </c>
      <c r="AW58" s="252">
        <v>0.15437010000000001</v>
      </c>
      <c r="AX58" s="252">
        <v>2.5779999999999998E-4</v>
      </c>
      <c r="AY58" s="252">
        <v>5.8250000000000001E-4</v>
      </c>
      <c r="AZ58" s="252">
        <v>1.3116E-3</v>
      </c>
      <c r="BA58" s="252">
        <v>2.0839999999999999E-3</v>
      </c>
      <c r="BB58" s="252">
        <v>2.8335999999999999E-3</v>
      </c>
      <c r="BC58" s="252">
        <v>3.7035000000000002E-3</v>
      </c>
      <c r="BD58" s="252">
        <v>4.5864E-3</v>
      </c>
      <c r="BE58" s="252">
        <v>6.3673999999999996E-3</v>
      </c>
      <c r="BF58" s="252">
        <v>7.7619000000000004E-3</v>
      </c>
      <c r="BG58" s="252">
        <v>1.6853699999999999E-2</v>
      </c>
      <c r="BH58" s="252">
        <v>2.5182300000000001E-2</v>
      </c>
      <c r="BI58" s="252">
        <v>3.3274199999999997E-2</v>
      </c>
      <c r="BJ58" s="252">
        <v>4.1241399999999998E-2</v>
      </c>
      <c r="BK58" s="252">
        <v>4.9144800000000002E-2</v>
      </c>
      <c r="BL58" s="252">
        <v>5.70149E-2</v>
      </c>
      <c r="BM58" s="252">
        <v>6.4866499999999994E-2</v>
      </c>
      <c r="BN58" s="252">
        <v>7.27072E-2</v>
      </c>
      <c r="BO58" s="252">
        <v>8.0540799999999996E-2</v>
      </c>
      <c r="BP58" s="252">
        <v>-1.3200000000000001E-5</v>
      </c>
      <c r="BQ58" s="252">
        <v>-3.7400000000000001E-5</v>
      </c>
      <c r="BR58" s="252">
        <v>-6.2000000000000003E-5</v>
      </c>
      <c r="BS58" s="252">
        <v>-5.5699999999999999E-5</v>
      </c>
      <c r="BT58" s="252">
        <v>2.3099999999999999E-5</v>
      </c>
      <c r="BU58" s="252">
        <v>1.4410000000000001E-4</v>
      </c>
      <c r="BV58" s="252">
        <v>2.9470000000000001E-4</v>
      </c>
      <c r="BW58" s="252">
        <v>4.5399999999999998E-4</v>
      </c>
      <c r="BX58" s="252">
        <v>8.097E-4</v>
      </c>
      <c r="BY58" s="252">
        <v>1.1266E-3</v>
      </c>
      <c r="BZ58" s="252">
        <v>1.1163E-3</v>
      </c>
      <c r="CA58" s="252">
        <v>-6.0519999999999997E-4</v>
      </c>
      <c r="CB58" s="252">
        <v>5.9999999999999997E-7</v>
      </c>
      <c r="CC58" s="252">
        <v>6.4900000000000005E-5</v>
      </c>
      <c r="CD58" s="252">
        <v>2.4933400000000001E-2</v>
      </c>
      <c r="CE58" s="252">
        <v>-1.7892700000000001E-2</v>
      </c>
      <c r="CF58" s="252">
        <v>-3.0303000000000001E-3</v>
      </c>
    </row>
    <row r="59" spans="1:84" s="65" customFormat="1" ht="12" x14ac:dyDescent="0.2">
      <c r="A59" s="59" t="s">
        <v>68</v>
      </c>
      <c r="B59" s="252">
        <v>7.6799999999999997E-5</v>
      </c>
      <c r="C59" s="252">
        <v>3.2739999999999999E-4</v>
      </c>
      <c r="D59" s="252">
        <v>9.6080000000000004E-4</v>
      </c>
      <c r="E59" s="252">
        <v>2.9372000000000001E-3</v>
      </c>
      <c r="F59" s="252">
        <v>5.4197999999999998E-3</v>
      </c>
      <c r="G59" s="252">
        <v>8.0605E-3</v>
      </c>
      <c r="H59" s="252">
        <v>1.0677799999999999E-2</v>
      </c>
      <c r="I59" s="252">
        <v>1.33534E-2</v>
      </c>
      <c r="J59" s="252">
        <v>1.8065100000000001E-2</v>
      </c>
      <c r="K59" s="252">
        <v>2.2079600000000001E-2</v>
      </c>
      <c r="L59" s="252">
        <v>3.7727900000000002E-2</v>
      </c>
      <c r="M59" s="252">
        <v>4.9831800000000002E-2</v>
      </c>
      <c r="N59" s="252">
        <v>-1.6169999999999999E-3</v>
      </c>
      <c r="O59" s="252">
        <v>-1.9168E-3</v>
      </c>
      <c r="P59" s="252">
        <v>-2.611E-4</v>
      </c>
      <c r="Q59" s="252">
        <v>2.5140000000000002E-3</v>
      </c>
      <c r="R59" s="252">
        <v>5.2078999999999997E-3</v>
      </c>
      <c r="S59" s="252">
        <v>7.3673000000000002E-3</v>
      </c>
      <c r="T59" s="252">
        <v>9.2627999999999999E-3</v>
      </c>
      <c r="U59" s="252">
        <v>1.1930700000000001E-2</v>
      </c>
      <c r="V59" s="252">
        <v>1.4413199999999999E-2</v>
      </c>
      <c r="W59" s="252">
        <v>2.9962300000000001E-2</v>
      </c>
      <c r="X59" s="252">
        <v>4.4859900000000001E-2</v>
      </c>
      <c r="Y59" s="252">
        <v>5.8045199999999998E-2</v>
      </c>
      <c r="Z59" s="252">
        <v>7.0140400000000006E-2</v>
      </c>
      <c r="AA59" s="252">
        <v>8.1611900000000001E-2</v>
      </c>
      <c r="AB59" s="252">
        <v>9.2752000000000001E-2</v>
      </c>
      <c r="AC59" s="252">
        <v>0.1037261</v>
      </c>
      <c r="AD59" s="252">
        <v>0.1146214</v>
      </c>
      <c r="AE59" s="252">
        <v>0.12548229999999999</v>
      </c>
      <c r="AF59" s="252">
        <v>1.0864E-3</v>
      </c>
      <c r="AG59" s="252">
        <v>7.3280000000000003E-4</v>
      </c>
      <c r="AH59" s="252">
        <v>2.3671E-3</v>
      </c>
      <c r="AI59" s="252">
        <v>5.3343000000000002E-3</v>
      </c>
      <c r="AJ59" s="252">
        <v>8.3736000000000001E-3</v>
      </c>
      <c r="AK59" s="252">
        <v>1.09251E-2</v>
      </c>
      <c r="AL59" s="252">
        <v>1.3703699999999999E-2</v>
      </c>
      <c r="AM59" s="252">
        <v>1.83327E-2</v>
      </c>
      <c r="AN59" s="252">
        <v>2.2135700000000001E-2</v>
      </c>
      <c r="AO59" s="252">
        <v>4.05318E-2</v>
      </c>
      <c r="AP59" s="252">
        <v>6.0503700000000001E-2</v>
      </c>
      <c r="AQ59" s="252">
        <v>8.4141099999999996E-2</v>
      </c>
      <c r="AR59" s="252">
        <v>0.10830190000000001</v>
      </c>
      <c r="AS59" s="252">
        <v>0.1404224</v>
      </c>
      <c r="AT59" s="252">
        <v>0.16734170000000001</v>
      </c>
      <c r="AU59" s="252">
        <v>0.18589610000000001</v>
      </c>
      <c r="AV59" s="252">
        <v>0.20096700000000001</v>
      </c>
      <c r="AW59" s="252">
        <v>0.2134016</v>
      </c>
      <c r="AX59" s="252">
        <v>3.3819999999999998E-4</v>
      </c>
      <c r="AY59" s="252">
        <v>7.5270000000000003E-4</v>
      </c>
      <c r="AZ59" s="252">
        <v>1.6546E-3</v>
      </c>
      <c r="BA59" s="252">
        <v>2.5885999999999999E-3</v>
      </c>
      <c r="BB59" s="252">
        <v>3.4878999999999999E-3</v>
      </c>
      <c r="BC59" s="252">
        <v>4.5351000000000002E-3</v>
      </c>
      <c r="BD59" s="252">
        <v>5.5998000000000003E-3</v>
      </c>
      <c r="BE59" s="252">
        <v>7.7539999999999996E-3</v>
      </c>
      <c r="BF59" s="252">
        <v>9.4435000000000005E-3</v>
      </c>
      <c r="BG59" s="252">
        <v>2.0480600000000002E-2</v>
      </c>
      <c r="BH59" s="252">
        <v>3.0572599999999998E-2</v>
      </c>
      <c r="BI59" s="252">
        <v>4.03694E-2</v>
      </c>
      <c r="BJ59" s="252">
        <v>5.0013200000000001E-2</v>
      </c>
      <c r="BK59" s="252">
        <v>5.9579500000000001E-2</v>
      </c>
      <c r="BL59" s="252">
        <v>6.9105600000000003E-2</v>
      </c>
      <c r="BM59" s="252">
        <v>7.8609299999999993E-2</v>
      </c>
      <c r="BN59" s="252">
        <v>8.8099899999999995E-2</v>
      </c>
      <c r="BO59" s="252">
        <v>9.7582100000000005E-2</v>
      </c>
      <c r="BP59" s="252">
        <v>-1.4100000000000001E-5</v>
      </c>
      <c r="BQ59" s="252">
        <v>-3.8999999999999999E-5</v>
      </c>
      <c r="BR59" s="252">
        <v>-6.0600000000000003E-5</v>
      </c>
      <c r="BS59" s="252">
        <v>-3.0300000000000001E-5</v>
      </c>
      <c r="BT59" s="252">
        <v>9.2299999999999994E-5</v>
      </c>
      <c r="BU59" s="252">
        <v>2.6899999999999998E-4</v>
      </c>
      <c r="BV59" s="252">
        <v>4.8959999999999997E-4</v>
      </c>
      <c r="BW59" s="252">
        <v>7.2360000000000002E-4</v>
      </c>
      <c r="BX59" s="252">
        <v>1.2608000000000001E-3</v>
      </c>
      <c r="BY59" s="252">
        <v>1.7576E-3</v>
      </c>
      <c r="BZ59" s="252">
        <v>1.8867999999999999E-3</v>
      </c>
      <c r="CA59" s="252">
        <v>-6.9740000000000004E-4</v>
      </c>
      <c r="CB59" s="252">
        <v>2.41E-5</v>
      </c>
      <c r="CC59" s="252">
        <v>8.5099999999999995E-5</v>
      </c>
      <c r="CD59" s="252">
        <v>3.0691699999999999E-2</v>
      </c>
      <c r="CE59" s="252">
        <v>-2.3880200000000001E-2</v>
      </c>
      <c r="CF59" s="252">
        <v>-4.4422999999999997E-3</v>
      </c>
    </row>
    <row r="60" spans="1:84" s="65" customFormat="1" ht="12" x14ac:dyDescent="0.2">
      <c r="A60" s="59" t="s">
        <v>69</v>
      </c>
      <c r="B60" s="252">
        <v>9.6399999999999999E-5</v>
      </c>
      <c r="C60" s="252">
        <v>3.949E-4</v>
      </c>
      <c r="D60" s="252">
        <v>1.1245999999999999E-3</v>
      </c>
      <c r="E60" s="252">
        <v>3.3565000000000001E-3</v>
      </c>
      <c r="F60" s="252">
        <v>6.1596000000000003E-3</v>
      </c>
      <c r="G60" s="252">
        <v>9.1528000000000009E-3</v>
      </c>
      <c r="H60" s="252">
        <v>1.21248E-2</v>
      </c>
      <c r="I60" s="252">
        <v>1.5164E-2</v>
      </c>
      <c r="J60" s="252">
        <v>2.05154E-2</v>
      </c>
      <c r="K60" s="252">
        <v>2.5076899999999999E-2</v>
      </c>
      <c r="L60" s="252">
        <v>4.2848299999999999E-2</v>
      </c>
      <c r="M60" s="252">
        <v>5.6414600000000002E-2</v>
      </c>
      <c r="N60" s="252">
        <v>-1.6956E-3</v>
      </c>
      <c r="O60" s="252">
        <v>-2.0163999999999998E-3</v>
      </c>
      <c r="P60" s="252">
        <v>-1.85E-4</v>
      </c>
      <c r="Q60" s="252">
        <v>2.9218999999999998E-3</v>
      </c>
      <c r="R60" s="252">
        <v>5.9890000000000004E-3</v>
      </c>
      <c r="S60" s="252">
        <v>8.4822999999999999E-3</v>
      </c>
      <c r="T60" s="252">
        <v>1.0690099999999999E-2</v>
      </c>
      <c r="U60" s="252">
        <v>1.38177E-2</v>
      </c>
      <c r="V60" s="252">
        <v>1.6721099999999999E-2</v>
      </c>
      <c r="W60" s="252">
        <v>3.47844E-2</v>
      </c>
      <c r="X60" s="252">
        <v>5.2019799999999998E-2</v>
      </c>
      <c r="Y60" s="252">
        <v>6.7230200000000004E-2</v>
      </c>
      <c r="Z60" s="252">
        <v>8.1163100000000002E-2</v>
      </c>
      <c r="AA60" s="252">
        <v>9.4370599999999999E-2</v>
      </c>
      <c r="AB60" s="252">
        <v>0.107195</v>
      </c>
      <c r="AC60" s="252">
        <v>0.1198288</v>
      </c>
      <c r="AD60" s="252">
        <v>0.13237299999999999</v>
      </c>
      <c r="AE60" s="252">
        <v>0.1448786</v>
      </c>
      <c r="AF60" s="252">
        <v>1.2378999999999999E-3</v>
      </c>
      <c r="AG60" s="252">
        <v>8.987E-4</v>
      </c>
      <c r="AH60" s="252">
        <v>2.8207000000000002E-3</v>
      </c>
      <c r="AI60" s="252">
        <v>6.2727E-3</v>
      </c>
      <c r="AJ60" s="252">
        <v>9.8317999999999999E-3</v>
      </c>
      <c r="AK60" s="252">
        <v>1.2834699999999999E-2</v>
      </c>
      <c r="AL60" s="252">
        <v>1.6108399999999998E-2</v>
      </c>
      <c r="AM60" s="252">
        <v>2.15523E-2</v>
      </c>
      <c r="AN60" s="252">
        <v>2.5993599999999999E-2</v>
      </c>
      <c r="AO60" s="252">
        <v>4.6950600000000002E-2</v>
      </c>
      <c r="AP60" s="252">
        <v>6.9360199999999997E-2</v>
      </c>
      <c r="AQ60" s="252">
        <v>9.6791000000000002E-2</v>
      </c>
      <c r="AR60" s="252">
        <v>0.1264642</v>
      </c>
      <c r="AS60" s="252">
        <v>0.16734170000000001</v>
      </c>
      <c r="AT60" s="252">
        <v>0.20366039999999999</v>
      </c>
      <c r="AU60" s="252">
        <v>0.2306472</v>
      </c>
      <c r="AV60" s="252">
        <v>0.25353819999999999</v>
      </c>
      <c r="AW60" s="252">
        <v>0.27302959999999998</v>
      </c>
      <c r="AX60" s="252">
        <v>4.1219999999999999E-4</v>
      </c>
      <c r="AY60" s="252">
        <v>9.0569999999999995E-4</v>
      </c>
      <c r="AZ60" s="252">
        <v>1.9480000000000001E-3</v>
      </c>
      <c r="BA60" s="252">
        <v>3.0033E-3</v>
      </c>
      <c r="BB60" s="252">
        <v>4.0118000000000003E-3</v>
      </c>
      <c r="BC60" s="252">
        <v>5.1909E-3</v>
      </c>
      <c r="BD60" s="252">
        <v>6.3921999999999998E-3</v>
      </c>
      <c r="BE60" s="252">
        <v>8.8313000000000003E-3</v>
      </c>
      <c r="BF60" s="252">
        <v>1.0749099999999999E-2</v>
      </c>
      <c r="BG60" s="252">
        <v>2.3307700000000001E-2</v>
      </c>
      <c r="BH60" s="252">
        <v>3.4780199999999997E-2</v>
      </c>
      <c r="BI60" s="252">
        <v>4.5909899999999997E-2</v>
      </c>
      <c r="BJ60" s="252">
        <v>5.6863700000000003E-2</v>
      </c>
      <c r="BK60" s="252">
        <v>6.7728999999999998E-2</v>
      </c>
      <c r="BL60" s="252">
        <v>7.8548499999999993E-2</v>
      </c>
      <c r="BM60" s="252">
        <v>8.9342699999999997E-2</v>
      </c>
      <c r="BN60" s="252">
        <v>0.10012210000000001</v>
      </c>
      <c r="BO60" s="252">
        <v>0.1108919</v>
      </c>
      <c r="BP60" s="252">
        <v>-1.52E-5</v>
      </c>
      <c r="BQ60" s="252">
        <v>-4.1399999999999997E-5</v>
      </c>
      <c r="BR60" s="252">
        <v>-6.1500000000000004E-5</v>
      </c>
      <c r="BS60" s="252">
        <v>-1.08E-5</v>
      </c>
      <c r="BT60" s="252">
        <v>1.5430000000000001E-4</v>
      </c>
      <c r="BU60" s="252">
        <v>3.8890000000000002E-4</v>
      </c>
      <c r="BV60" s="252">
        <v>6.8559999999999997E-4</v>
      </c>
      <c r="BW60" s="252">
        <v>1.0042E-3</v>
      </c>
      <c r="BX60" s="252">
        <v>1.7537E-3</v>
      </c>
      <c r="BY60" s="252">
        <v>2.47E-3</v>
      </c>
      <c r="BZ60" s="252">
        <v>2.8419999999999999E-3</v>
      </c>
      <c r="CA60" s="252">
        <v>-7.3309999999999998E-4</v>
      </c>
      <c r="CB60" s="252">
        <v>6.7000000000000002E-5</v>
      </c>
      <c r="CC60" s="252">
        <v>1.009E-4</v>
      </c>
      <c r="CD60" s="252">
        <v>3.5719000000000001E-2</v>
      </c>
      <c r="CE60" s="252">
        <v>-2.9184499999999999E-2</v>
      </c>
      <c r="CF60" s="252">
        <v>-5.3280000000000003E-3</v>
      </c>
    </row>
    <row r="61" spans="1:84" s="65" customFormat="1" ht="12" x14ac:dyDescent="0.2">
      <c r="A61" s="59" t="s">
        <v>70</v>
      </c>
      <c r="B61" s="252">
        <v>1.125E-4</v>
      </c>
      <c r="C61" s="252">
        <v>4.4559999999999999E-4</v>
      </c>
      <c r="D61" s="252">
        <v>1.2394999999999999E-3</v>
      </c>
      <c r="E61" s="252">
        <v>3.6278999999999999E-3</v>
      </c>
      <c r="F61" s="252">
        <v>6.6306000000000004E-3</v>
      </c>
      <c r="G61" s="252">
        <v>9.8542999999999999E-3</v>
      </c>
      <c r="H61" s="252">
        <v>1.3066599999999999E-2</v>
      </c>
      <c r="I61" s="252">
        <v>1.63581E-2</v>
      </c>
      <c r="J61" s="252">
        <v>2.21686E-2</v>
      </c>
      <c r="K61" s="252">
        <v>2.7136400000000001E-2</v>
      </c>
      <c r="L61" s="252">
        <v>4.6519499999999998E-2</v>
      </c>
      <c r="M61" s="252">
        <v>6.1086599999999998E-2</v>
      </c>
      <c r="N61" s="252">
        <v>-1.7179999999999999E-3</v>
      </c>
      <c r="O61" s="252">
        <v>-2.0251000000000002E-3</v>
      </c>
      <c r="P61" s="252">
        <v>-5.9799999999999997E-5</v>
      </c>
      <c r="Q61" s="252">
        <v>3.2756E-3</v>
      </c>
      <c r="R61" s="252">
        <v>6.6071999999999997E-3</v>
      </c>
      <c r="S61" s="252">
        <v>9.3436999999999999E-3</v>
      </c>
      <c r="T61" s="252">
        <v>1.1786E-2</v>
      </c>
      <c r="U61" s="252">
        <v>1.52756E-2</v>
      </c>
      <c r="V61" s="252">
        <v>1.8530999999999999E-2</v>
      </c>
      <c r="W61" s="252">
        <v>3.8784100000000002E-2</v>
      </c>
      <c r="X61" s="252">
        <v>5.8036600000000001E-2</v>
      </c>
      <c r="Y61" s="252">
        <v>7.4974899999999997E-2</v>
      </c>
      <c r="Z61" s="252">
        <v>9.0470900000000007E-2</v>
      </c>
      <c r="AA61" s="252">
        <v>0.1051535</v>
      </c>
      <c r="AB61" s="252">
        <v>0.1194084</v>
      </c>
      <c r="AC61" s="252">
        <v>0.13345119999999999</v>
      </c>
      <c r="AD61" s="252">
        <v>0.14739459999999999</v>
      </c>
      <c r="AE61" s="252">
        <v>0.16129550000000001</v>
      </c>
      <c r="AF61" s="252">
        <v>1.2646000000000001E-3</v>
      </c>
      <c r="AG61" s="252">
        <v>9.8759999999999994E-4</v>
      </c>
      <c r="AH61" s="252">
        <v>3.1461000000000002E-3</v>
      </c>
      <c r="AI61" s="252">
        <v>6.9553000000000002E-3</v>
      </c>
      <c r="AJ61" s="252">
        <v>1.08907E-2</v>
      </c>
      <c r="AK61" s="252">
        <v>1.4214600000000001E-2</v>
      </c>
      <c r="AL61" s="252">
        <v>1.78367E-2</v>
      </c>
      <c r="AM61" s="252">
        <v>2.38453E-2</v>
      </c>
      <c r="AN61" s="252">
        <v>2.87245E-2</v>
      </c>
      <c r="AO61" s="252">
        <v>5.1332500000000003E-2</v>
      </c>
      <c r="AP61" s="252">
        <v>7.4951199999999996E-2</v>
      </c>
      <c r="AQ61" s="252">
        <v>0.10449360000000001</v>
      </c>
      <c r="AR61" s="252">
        <v>0.1380344</v>
      </c>
      <c r="AS61" s="252">
        <v>0.18589610000000001</v>
      </c>
      <c r="AT61" s="252">
        <v>0.2306472</v>
      </c>
      <c r="AU61" s="252">
        <v>0.26600550000000001</v>
      </c>
      <c r="AV61" s="252">
        <v>0.29713020000000001</v>
      </c>
      <c r="AW61" s="252">
        <v>0.32438860000000003</v>
      </c>
      <c r="AX61" s="252">
        <v>4.682E-4</v>
      </c>
      <c r="AY61" s="252">
        <v>1.0195E-3</v>
      </c>
      <c r="AZ61" s="252">
        <v>2.1565E-3</v>
      </c>
      <c r="BA61" s="252">
        <v>3.2862E-3</v>
      </c>
      <c r="BB61" s="252">
        <v>4.3597000000000002E-3</v>
      </c>
      <c r="BC61" s="252">
        <v>5.6201999999999997E-3</v>
      </c>
      <c r="BD61" s="252">
        <v>6.9078999999999998E-3</v>
      </c>
      <c r="BE61" s="252">
        <v>9.5323000000000005E-3</v>
      </c>
      <c r="BF61" s="252">
        <v>1.16028E-2</v>
      </c>
      <c r="BG61" s="252">
        <v>2.5193500000000001E-2</v>
      </c>
      <c r="BH61" s="252">
        <v>3.7608599999999999E-2</v>
      </c>
      <c r="BI61" s="252">
        <v>4.9647499999999997E-2</v>
      </c>
      <c r="BJ61" s="252">
        <v>6.1494E-2</v>
      </c>
      <c r="BK61" s="252">
        <v>7.3244199999999995E-2</v>
      </c>
      <c r="BL61" s="252">
        <v>8.4944699999999998E-2</v>
      </c>
      <c r="BM61" s="252">
        <v>9.6617700000000001E-2</v>
      </c>
      <c r="BN61" s="252">
        <v>0.1082747</v>
      </c>
      <c r="BO61" s="252">
        <v>0.1199214</v>
      </c>
      <c r="BP61" s="252">
        <v>-1.7900000000000001E-5</v>
      </c>
      <c r="BQ61" s="252">
        <v>-4.9299999999999999E-5</v>
      </c>
      <c r="BR61" s="252">
        <v>-7.4499999999999995E-5</v>
      </c>
      <c r="BS61" s="252">
        <v>-1.8099999999999999E-5</v>
      </c>
      <c r="BT61" s="252">
        <v>1.7699999999999999E-4</v>
      </c>
      <c r="BU61" s="252">
        <v>4.6040000000000002E-4</v>
      </c>
      <c r="BV61" s="252">
        <v>8.2459999999999999E-4</v>
      </c>
      <c r="BW61" s="252">
        <v>1.2221999999999999E-3</v>
      </c>
      <c r="BX61" s="252">
        <v>2.1733999999999998E-3</v>
      </c>
      <c r="BY61" s="252">
        <v>3.1032E-3</v>
      </c>
      <c r="BZ61" s="252">
        <v>3.7347999999999999E-3</v>
      </c>
      <c r="CA61" s="252">
        <v>-7.2590000000000003E-4</v>
      </c>
      <c r="CB61" s="252">
        <v>1.1519999999999999E-4</v>
      </c>
      <c r="CC61" s="252">
        <v>1.103E-4</v>
      </c>
      <c r="CD61" s="252">
        <v>3.9638199999999998E-2</v>
      </c>
      <c r="CE61" s="252">
        <v>-3.2978599999999997E-2</v>
      </c>
      <c r="CF61" s="252">
        <v>-5.4311000000000003E-3</v>
      </c>
    </row>
    <row r="62" spans="1:84" s="65" customFormat="1" ht="12" x14ac:dyDescent="0.2">
      <c r="A62" s="59" t="s">
        <v>71</v>
      </c>
      <c r="B62" s="252">
        <v>1.2640000000000001E-4</v>
      </c>
      <c r="C62" s="252">
        <v>4.8859999999999995E-4</v>
      </c>
      <c r="D62" s="252">
        <v>1.3370000000000001E-3</v>
      </c>
      <c r="E62" s="252">
        <v>3.8603999999999999E-3</v>
      </c>
      <c r="F62" s="252">
        <v>7.0407000000000004E-3</v>
      </c>
      <c r="G62" s="252">
        <v>1.04758E-2</v>
      </c>
      <c r="H62" s="252">
        <v>1.3914899999999999E-2</v>
      </c>
      <c r="I62" s="252">
        <v>1.7449200000000002E-2</v>
      </c>
      <c r="J62" s="252">
        <v>2.3715400000000001E-2</v>
      </c>
      <c r="K62" s="252">
        <v>2.9098099999999998E-2</v>
      </c>
      <c r="L62" s="252">
        <v>5.0155499999999999E-2</v>
      </c>
      <c r="M62" s="252">
        <v>6.5722199999999995E-2</v>
      </c>
      <c r="N62" s="252">
        <v>-1.7685000000000001E-3</v>
      </c>
      <c r="O62" s="252">
        <v>-2.0517000000000001E-3</v>
      </c>
      <c r="P62" s="252">
        <v>6.9200000000000002E-5</v>
      </c>
      <c r="Q62" s="252">
        <v>3.6399000000000002E-3</v>
      </c>
      <c r="R62" s="252">
        <v>7.2271000000000002E-3</v>
      </c>
      <c r="S62" s="252">
        <v>1.0190599999999999E-2</v>
      </c>
      <c r="T62" s="252">
        <v>1.28513E-2</v>
      </c>
      <c r="U62" s="252">
        <v>1.6685800000000001E-2</v>
      </c>
      <c r="V62" s="252">
        <v>2.0295899999999999E-2</v>
      </c>
      <c r="W62" s="252">
        <v>4.2862299999999999E-2</v>
      </c>
      <c r="X62" s="252">
        <v>6.4247200000000004E-2</v>
      </c>
      <c r="Y62" s="252">
        <v>8.3007499999999998E-2</v>
      </c>
      <c r="Z62" s="252">
        <v>0.10015259999999999</v>
      </c>
      <c r="AA62" s="252">
        <v>0.1163917</v>
      </c>
      <c r="AB62" s="252">
        <v>0.13215560000000001</v>
      </c>
      <c r="AC62" s="252">
        <v>0.14768410000000001</v>
      </c>
      <c r="AD62" s="252">
        <v>0.16310250000000001</v>
      </c>
      <c r="AE62" s="252">
        <v>0.17847379999999999</v>
      </c>
      <c r="AF62" s="252">
        <v>1.214E-3</v>
      </c>
      <c r="AG62" s="252">
        <v>1.0223000000000001E-3</v>
      </c>
      <c r="AH62" s="252">
        <v>3.4139000000000001E-3</v>
      </c>
      <c r="AI62" s="252">
        <v>7.5532000000000004E-3</v>
      </c>
      <c r="AJ62" s="252">
        <v>1.1824400000000001E-2</v>
      </c>
      <c r="AK62" s="252">
        <v>1.5425400000000001E-2</v>
      </c>
      <c r="AL62" s="252">
        <v>1.9342499999999999E-2</v>
      </c>
      <c r="AM62" s="252">
        <v>2.58199E-2</v>
      </c>
      <c r="AN62" s="252">
        <v>3.1062800000000002E-2</v>
      </c>
      <c r="AO62" s="252">
        <v>5.5080999999999998E-2</v>
      </c>
      <c r="AP62" s="252">
        <v>7.9544900000000002E-2</v>
      </c>
      <c r="AQ62" s="252">
        <v>0.1105052</v>
      </c>
      <c r="AR62" s="252">
        <v>0.14707790000000001</v>
      </c>
      <c r="AS62" s="252">
        <v>0.20096700000000001</v>
      </c>
      <c r="AT62" s="252">
        <v>0.25353819999999999</v>
      </c>
      <c r="AU62" s="252">
        <v>0.29713020000000001</v>
      </c>
      <c r="AV62" s="252">
        <v>0.3366632</v>
      </c>
      <c r="AW62" s="252">
        <v>0.37208920000000001</v>
      </c>
      <c r="AX62" s="252">
        <v>5.1519999999999995E-4</v>
      </c>
      <c r="AY62" s="252">
        <v>1.1157000000000001E-3</v>
      </c>
      <c r="AZ62" s="252">
        <v>2.3335000000000001E-3</v>
      </c>
      <c r="BA62" s="252">
        <v>3.5270000000000002E-3</v>
      </c>
      <c r="BB62" s="252">
        <v>4.6575999999999996E-3</v>
      </c>
      <c r="BC62" s="252">
        <v>5.9905999999999996E-3</v>
      </c>
      <c r="BD62" s="252">
        <v>7.3562000000000002E-3</v>
      </c>
      <c r="BE62" s="252">
        <v>1.01501E-2</v>
      </c>
      <c r="BF62" s="252">
        <v>1.23631E-2</v>
      </c>
      <c r="BG62" s="252">
        <v>2.6917799999999999E-2</v>
      </c>
      <c r="BH62" s="252">
        <v>4.02222E-2</v>
      </c>
      <c r="BI62" s="252">
        <v>5.3119800000000002E-2</v>
      </c>
      <c r="BJ62" s="252">
        <v>6.5809300000000001E-2</v>
      </c>
      <c r="BK62" s="252">
        <v>7.8395000000000006E-2</v>
      </c>
      <c r="BL62" s="252">
        <v>9.0926900000000005E-2</v>
      </c>
      <c r="BM62" s="252">
        <v>0.1034294</v>
      </c>
      <c r="BN62" s="252">
        <v>0.1159145</v>
      </c>
      <c r="BO62" s="252">
        <v>0.12838859999999999</v>
      </c>
      <c r="BP62" s="252">
        <v>-2.2900000000000001E-5</v>
      </c>
      <c r="BQ62" s="252">
        <v>-6.4300000000000004E-5</v>
      </c>
      <c r="BR62" s="252">
        <v>-1.022E-4</v>
      </c>
      <c r="BS62" s="252">
        <v>-5.52E-5</v>
      </c>
      <c r="BT62" s="252">
        <v>1.5899999999999999E-4</v>
      </c>
      <c r="BU62" s="252">
        <v>4.8440000000000001E-4</v>
      </c>
      <c r="BV62" s="252">
        <v>9.0959999999999999E-4</v>
      </c>
      <c r="BW62" s="252">
        <v>1.3814999999999999E-3</v>
      </c>
      <c r="BX62" s="252">
        <v>2.5230999999999999E-3</v>
      </c>
      <c r="BY62" s="252">
        <v>3.6556000000000002E-3</v>
      </c>
      <c r="BZ62" s="252">
        <v>4.5195000000000001E-3</v>
      </c>
      <c r="CA62" s="252">
        <v>-7.1199999999999996E-4</v>
      </c>
      <c r="CB62" s="252">
        <v>1.605E-4</v>
      </c>
      <c r="CC62" s="252">
        <v>1.167E-4</v>
      </c>
      <c r="CD62" s="252">
        <v>4.3468100000000003E-2</v>
      </c>
      <c r="CE62" s="252">
        <v>-3.5979799999999999E-2</v>
      </c>
      <c r="CF62" s="252">
        <v>-4.9402999999999999E-3</v>
      </c>
    </row>
    <row r="63" spans="1:84" s="65" customFormat="1" ht="12" x14ac:dyDescent="0.2">
      <c r="A63" s="59" t="s">
        <v>72</v>
      </c>
      <c r="B63" s="252">
        <v>1.381E-4</v>
      </c>
      <c r="C63" s="252">
        <v>5.2439999999999995E-4</v>
      </c>
      <c r="D63" s="252">
        <v>1.4208999999999999E-3</v>
      </c>
      <c r="E63" s="252">
        <v>4.0696999999999999E-3</v>
      </c>
      <c r="F63" s="252">
        <v>7.4199000000000001E-3</v>
      </c>
      <c r="G63" s="252">
        <v>1.10607E-2</v>
      </c>
      <c r="H63" s="252">
        <v>1.4723999999999999E-2</v>
      </c>
      <c r="I63" s="252">
        <v>1.8501699999999999E-2</v>
      </c>
      <c r="J63" s="252">
        <v>2.5234199999999998E-2</v>
      </c>
      <c r="K63" s="252">
        <v>3.1049199999999999E-2</v>
      </c>
      <c r="L63" s="252">
        <v>5.3866400000000002E-2</v>
      </c>
      <c r="M63" s="252">
        <v>7.0461499999999996E-2</v>
      </c>
      <c r="N63" s="252">
        <v>-1.8582E-3</v>
      </c>
      <c r="O63" s="252">
        <v>-2.1164000000000001E-3</v>
      </c>
      <c r="P63" s="252">
        <v>1.838E-4</v>
      </c>
      <c r="Q63" s="252">
        <v>4.0063E-3</v>
      </c>
      <c r="R63" s="252">
        <v>7.8487999999999995E-3</v>
      </c>
      <c r="S63" s="252">
        <v>1.1029000000000001E-2</v>
      </c>
      <c r="T63" s="252">
        <v>1.38954E-2</v>
      </c>
      <c r="U63" s="252">
        <v>1.8058899999999999E-2</v>
      </c>
      <c r="V63" s="252">
        <v>2.2022E-2</v>
      </c>
      <c r="W63" s="252">
        <v>4.6973099999999997E-2</v>
      </c>
      <c r="X63" s="252">
        <v>7.0559399999999994E-2</v>
      </c>
      <c r="Y63" s="252">
        <v>9.1198799999999997E-2</v>
      </c>
      <c r="Z63" s="252">
        <v>0.1100458</v>
      </c>
      <c r="AA63" s="252">
        <v>0.1278919</v>
      </c>
      <c r="AB63" s="252">
        <v>0.1452137</v>
      </c>
      <c r="AC63" s="252">
        <v>0.16227559999999999</v>
      </c>
      <c r="AD63" s="252">
        <v>0.17921580000000001</v>
      </c>
      <c r="AE63" s="252">
        <v>0.19610379999999999</v>
      </c>
      <c r="AF63" s="252">
        <v>1.1084999999999999E-3</v>
      </c>
      <c r="AG63" s="252">
        <v>1.0135999999999999E-3</v>
      </c>
      <c r="AH63" s="252">
        <v>3.6329999999999999E-3</v>
      </c>
      <c r="AI63" s="252">
        <v>8.0827E-3</v>
      </c>
      <c r="AJ63" s="252">
        <v>1.26602E-2</v>
      </c>
      <c r="AK63" s="252">
        <v>1.65054E-2</v>
      </c>
      <c r="AL63" s="252">
        <v>2.0676400000000001E-2</v>
      </c>
      <c r="AM63" s="252">
        <v>2.7548900000000001E-2</v>
      </c>
      <c r="AN63" s="252">
        <v>3.3098099999999998E-2</v>
      </c>
      <c r="AO63" s="252">
        <v>5.83657E-2</v>
      </c>
      <c r="AP63" s="252">
        <v>8.3487199999999998E-2</v>
      </c>
      <c r="AQ63" s="252">
        <v>0.1154215</v>
      </c>
      <c r="AR63" s="252">
        <v>0.15437010000000001</v>
      </c>
      <c r="AS63" s="252">
        <v>0.2134016</v>
      </c>
      <c r="AT63" s="252">
        <v>0.27302959999999998</v>
      </c>
      <c r="AU63" s="252">
        <v>0.32438860000000003</v>
      </c>
      <c r="AV63" s="252">
        <v>0.37208920000000001</v>
      </c>
      <c r="AW63" s="252">
        <v>0.41563349999999999</v>
      </c>
      <c r="AX63" s="252">
        <v>5.5349999999999996E-4</v>
      </c>
      <c r="AY63" s="252">
        <v>1.1959E-3</v>
      </c>
      <c r="AZ63" s="252">
        <v>2.4848000000000001E-3</v>
      </c>
      <c r="BA63" s="252">
        <v>3.7366999999999999E-3</v>
      </c>
      <c r="BB63" s="252">
        <v>4.9214999999999997E-3</v>
      </c>
      <c r="BC63" s="252">
        <v>6.3236999999999998E-3</v>
      </c>
      <c r="BD63" s="252">
        <v>7.7644999999999997E-3</v>
      </c>
      <c r="BE63" s="252">
        <v>1.0722600000000001E-2</v>
      </c>
      <c r="BF63" s="252">
        <v>1.3075399999999999E-2</v>
      </c>
      <c r="BG63" s="252">
        <v>2.8571900000000001E-2</v>
      </c>
      <c r="BH63" s="252">
        <v>4.2751699999999997E-2</v>
      </c>
      <c r="BI63" s="252">
        <v>5.64956E-2</v>
      </c>
      <c r="BJ63" s="252">
        <v>7.0015999999999995E-2</v>
      </c>
      <c r="BK63" s="252">
        <v>8.3424799999999993E-2</v>
      </c>
      <c r="BL63" s="252">
        <v>9.6776100000000004E-2</v>
      </c>
      <c r="BM63" s="252">
        <v>0.1100957</v>
      </c>
      <c r="BN63" s="252">
        <v>0.1233966</v>
      </c>
      <c r="BO63" s="252">
        <v>0.13668569999999999</v>
      </c>
      <c r="BP63" s="252">
        <v>-2.9600000000000001E-5</v>
      </c>
      <c r="BQ63" s="252">
        <v>-8.4800000000000001E-5</v>
      </c>
      <c r="BR63" s="252">
        <v>-1.415E-4</v>
      </c>
      <c r="BS63" s="252">
        <v>-1.158E-4</v>
      </c>
      <c r="BT63" s="252">
        <v>1.08E-4</v>
      </c>
      <c r="BU63" s="252">
        <v>4.6789999999999999E-4</v>
      </c>
      <c r="BV63" s="252">
        <v>9.4600000000000001E-4</v>
      </c>
      <c r="BW63" s="252">
        <v>1.4851E-3</v>
      </c>
      <c r="BX63" s="252">
        <v>2.7981999999999998E-3</v>
      </c>
      <c r="BY63" s="252">
        <v>4.1132E-3</v>
      </c>
      <c r="BZ63" s="252">
        <v>5.1618999999999996E-3</v>
      </c>
      <c r="CA63" s="252">
        <v>-6.9939999999999998E-4</v>
      </c>
      <c r="CB63" s="252">
        <v>1.9880000000000001E-4</v>
      </c>
      <c r="CC63" s="252">
        <v>1.2129999999999999E-4</v>
      </c>
      <c r="CD63" s="252">
        <v>4.72372E-2</v>
      </c>
      <c r="CE63" s="252">
        <v>-3.8313199999999999E-2</v>
      </c>
      <c r="CF63" s="252">
        <v>-3.9808999999999999E-3</v>
      </c>
    </row>
    <row r="64" spans="1:84" s="65" customFormat="1" ht="12" x14ac:dyDescent="0.2">
      <c r="A64" s="59" t="s">
        <v>96</v>
      </c>
      <c r="B64" s="252">
        <v>1.5E-6</v>
      </c>
      <c r="C64" s="252">
        <v>4.6E-6</v>
      </c>
      <c r="D64" s="252">
        <v>9.9000000000000001E-6</v>
      </c>
      <c r="E64" s="252">
        <v>1.9899999999999999E-5</v>
      </c>
      <c r="F64" s="252">
        <v>2.8E-5</v>
      </c>
      <c r="G64" s="252">
        <v>3.4900000000000001E-5</v>
      </c>
      <c r="H64" s="252">
        <v>4.1100000000000003E-5</v>
      </c>
      <c r="I64" s="252">
        <v>4.74E-5</v>
      </c>
      <c r="J64" s="252">
        <v>5.77E-5</v>
      </c>
      <c r="K64" s="252">
        <v>6.58E-5</v>
      </c>
      <c r="L64" s="252">
        <v>9.2100000000000003E-5</v>
      </c>
      <c r="M64" s="252">
        <v>1.082E-4</v>
      </c>
      <c r="N64" s="252">
        <v>1.0499999999999999E-5</v>
      </c>
      <c r="O64" s="252">
        <v>1.77E-5</v>
      </c>
      <c r="P64" s="252">
        <v>3.0000000000000001E-5</v>
      </c>
      <c r="Q64" s="252">
        <v>3.8099999999999998E-5</v>
      </c>
      <c r="R64" s="252">
        <v>4.3399999999999998E-5</v>
      </c>
      <c r="S64" s="252">
        <v>4.7299999999999998E-5</v>
      </c>
      <c r="T64" s="252">
        <v>5.1999999999999997E-5</v>
      </c>
      <c r="U64" s="252">
        <v>5.9799999999999997E-5</v>
      </c>
      <c r="V64" s="252">
        <v>6.97E-5</v>
      </c>
      <c r="W64" s="252">
        <v>1.3520000000000001E-4</v>
      </c>
      <c r="X64" s="252">
        <v>1.8819999999999999E-4</v>
      </c>
      <c r="Y64" s="252">
        <v>2.3029999999999999E-4</v>
      </c>
      <c r="Z64" s="252">
        <v>2.6689999999999998E-4</v>
      </c>
      <c r="AA64" s="252">
        <v>3.0069999999999999E-4</v>
      </c>
      <c r="AB64" s="252">
        <v>3.3330000000000002E-4</v>
      </c>
      <c r="AC64" s="252">
        <v>3.6539999999999999E-4</v>
      </c>
      <c r="AD64" s="252">
        <v>3.9730000000000001E-4</v>
      </c>
      <c r="AE64" s="252">
        <v>4.2930000000000003E-4</v>
      </c>
      <c r="AF64" s="252">
        <v>6.1E-6</v>
      </c>
      <c r="AG64" s="252">
        <v>1.2099999999999999E-5</v>
      </c>
      <c r="AH64" s="252">
        <v>2.6100000000000001E-5</v>
      </c>
      <c r="AI64" s="252">
        <v>3.8099999999999998E-5</v>
      </c>
      <c r="AJ64" s="252">
        <v>4.7500000000000003E-5</v>
      </c>
      <c r="AK64" s="252">
        <v>5.41E-5</v>
      </c>
      <c r="AL64" s="252">
        <v>6.2100000000000005E-5</v>
      </c>
      <c r="AM64" s="252">
        <v>7.4099999999999999E-5</v>
      </c>
      <c r="AN64" s="252">
        <v>8.2999999999999998E-5</v>
      </c>
      <c r="AO64" s="252">
        <v>1.2070000000000001E-4</v>
      </c>
      <c r="AP64" s="252">
        <v>1.571E-4</v>
      </c>
      <c r="AQ64" s="252">
        <v>2.0379999999999999E-4</v>
      </c>
      <c r="AR64" s="252">
        <v>2.5779999999999998E-4</v>
      </c>
      <c r="AS64" s="252">
        <v>3.3819999999999998E-4</v>
      </c>
      <c r="AT64" s="252">
        <v>4.1219999999999999E-4</v>
      </c>
      <c r="AU64" s="252">
        <v>4.682E-4</v>
      </c>
      <c r="AV64" s="252">
        <v>5.1519999999999995E-4</v>
      </c>
      <c r="AW64" s="252">
        <v>5.5349999999999996E-4</v>
      </c>
      <c r="AX64" s="252">
        <v>5.8000000000000004E-6</v>
      </c>
      <c r="AY64" s="252">
        <v>1.15E-5</v>
      </c>
      <c r="AZ64" s="252">
        <v>2.0699999999999998E-5</v>
      </c>
      <c r="BA64" s="252">
        <v>2.7699999999999999E-5</v>
      </c>
      <c r="BB64" s="252">
        <v>3.3099999999999998E-5</v>
      </c>
      <c r="BC64" s="252">
        <v>3.8999999999999999E-5</v>
      </c>
      <c r="BD64" s="252">
        <v>4.46E-5</v>
      </c>
      <c r="BE64" s="252">
        <v>5.5399999999999998E-5</v>
      </c>
      <c r="BF64" s="252">
        <v>6.2700000000000006E-5</v>
      </c>
      <c r="BG64" s="252">
        <v>1.172E-4</v>
      </c>
      <c r="BH64" s="252">
        <v>1.6750000000000001E-4</v>
      </c>
      <c r="BI64" s="252">
        <v>2.1689999999999999E-4</v>
      </c>
      <c r="BJ64" s="252">
        <v>2.656E-4</v>
      </c>
      <c r="BK64" s="252">
        <v>3.1409999999999999E-4</v>
      </c>
      <c r="BL64" s="252">
        <v>3.6240000000000003E-4</v>
      </c>
      <c r="BM64" s="252">
        <v>4.1060000000000001E-4</v>
      </c>
      <c r="BN64" s="252">
        <v>4.5879999999999998E-4</v>
      </c>
      <c r="BO64" s="252">
        <v>5.0699999999999996E-4</v>
      </c>
      <c r="BP64" s="252">
        <v>9.9999999999999995E-8</v>
      </c>
      <c r="BQ64" s="252">
        <v>1.9999999999999999E-7</v>
      </c>
      <c r="BR64" s="252">
        <v>4.9999999999999998E-7</v>
      </c>
      <c r="BS64" s="252">
        <v>1.5E-6</v>
      </c>
      <c r="BT64" s="252">
        <v>2.7999999999999999E-6</v>
      </c>
      <c r="BU64" s="252">
        <v>4.0999999999999997E-6</v>
      </c>
      <c r="BV64" s="252">
        <v>5.4999999999999999E-6</v>
      </c>
      <c r="BW64" s="252">
        <v>6.8000000000000001E-6</v>
      </c>
      <c r="BX64" s="252">
        <v>9.0000000000000002E-6</v>
      </c>
      <c r="BY64" s="252">
        <v>1.04E-5</v>
      </c>
      <c r="BZ64" s="252">
        <v>8.1000000000000004E-6</v>
      </c>
      <c r="CA64" s="252">
        <v>-1.27E-5</v>
      </c>
      <c r="CB64" s="252">
        <v>-1.5999999999999999E-6</v>
      </c>
      <c r="CC64" s="252">
        <v>7.9999999999999996E-7</v>
      </c>
      <c r="CD64" s="252">
        <v>1.6980000000000001E-4</v>
      </c>
      <c r="CE64" s="252">
        <v>-6.5400000000000004E-5</v>
      </c>
      <c r="CF64" s="252">
        <v>-8.14E-5</v>
      </c>
    </row>
    <row r="65" spans="1:84" s="65" customFormat="1" ht="12" x14ac:dyDescent="0.2">
      <c r="A65" s="59" t="s">
        <v>97</v>
      </c>
      <c r="B65" s="252">
        <v>2.7999999999999999E-6</v>
      </c>
      <c r="C65" s="252">
        <v>9.3999999999999998E-6</v>
      </c>
      <c r="D65" s="252">
        <v>2.1500000000000001E-5</v>
      </c>
      <c r="E65" s="252">
        <v>4.7599999999999998E-5</v>
      </c>
      <c r="F65" s="252">
        <v>7.0300000000000001E-5</v>
      </c>
      <c r="G65" s="252">
        <v>9.0000000000000006E-5</v>
      </c>
      <c r="H65" s="252">
        <v>1.077E-4</v>
      </c>
      <c r="I65" s="252">
        <v>1.2549999999999999E-4</v>
      </c>
      <c r="J65" s="252">
        <v>1.551E-4</v>
      </c>
      <c r="K65" s="252">
        <v>1.7909999999999999E-4</v>
      </c>
      <c r="L65" s="252">
        <v>2.6249999999999998E-4</v>
      </c>
      <c r="M65" s="252">
        <v>3.1789999999999998E-4</v>
      </c>
      <c r="N65" s="252">
        <v>1.6200000000000001E-5</v>
      </c>
      <c r="O65" s="252">
        <v>3.0800000000000003E-5</v>
      </c>
      <c r="P65" s="252">
        <v>6.0000000000000002E-5</v>
      </c>
      <c r="Q65" s="252">
        <v>8.1799999999999996E-5</v>
      </c>
      <c r="R65" s="252">
        <v>9.7700000000000003E-5</v>
      </c>
      <c r="S65" s="252">
        <v>1.092E-4</v>
      </c>
      <c r="T65" s="252">
        <v>1.2180000000000001E-4</v>
      </c>
      <c r="U65" s="252">
        <v>1.417E-4</v>
      </c>
      <c r="V65" s="252">
        <v>1.65E-4</v>
      </c>
      <c r="W65" s="252">
        <v>3.1550000000000003E-4</v>
      </c>
      <c r="X65" s="252">
        <v>4.4190000000000001E-4</v>
      </c>
      <c r="Y65" s="252">
        <v>5.4710000000000002E-4</v>
      </c>
      <c r="Z65" s="252">
        <v>6.4150000000000003E-4</v>
      </c>
      <c r="AA65" s="252">
        <v>7.3030000000000002E-4</v>
      </c>
      <c r="AB65" s="252">
        <v>8.1629999999999995E-4</v>
      </c>
      <c r="AC65" s="252">
        <v>9.01E-4</v>
      </c>
      <c r="AD65" s="252">
        <v>9.8529999999999993E-4</v>
      </c>
      <c r="AE65" s="252">
        <v>1.0696E-3</v>
      </c>
      <c r="AF65" s="252">
        <v>1.2099999999999999E-5</v>
      </c>
      <c r="AG65" s="252">
        <v>2.3900000000000002E-5</v>
      </c>
      <c r="AH65" s="252">
        <v>5.6900000000000001E-5</v>
      </c>
      <c r="AI65" s="252">
        <v>8.7600000000000002E-5</v>
      </c>
      <c r="AJ65" s="252">
        <v>1.12E-4</v>
      </c>
      <c r="AK65" s="252">
        <v>1.2909999999999999E-4</v>
      </c>
      <c r="AL65" s="252">
        <v>1.4889999999999999E-4</v>
      </c>
      <c r="AM65" s="252">
        <v>1.7809999999999999E-4</v>
      </c>
      <c r="AN65" s="252">
        <v>1.9890000000000001E-4</v>
      </c>
      <c r="AO65" s="252">
        <v>2.8410000000000002E-4</v>
      </c>
      <c r="AP65" s="252">
        <v>3.6479999999999998E-4</v>
      </c>
      <c r="AQ65" s="252">
        <v>4.6729999999999997E-4</v>
      </c>
      <c r="AR65" s="252">
        <v>5.8250000000000001E-4</v>
      </c>
      <c r="AS65" s="252">
        <v>7.5270000000000003E-4</v>
      </c>
      <c r="AT65" s="252">
        <v>9.0569999999999995E-4</v>
      </c>
      <c r="AU65" s="252">
        <v>1.0195E-3</v>
      </c>
      <c r="AV65" s="252">
        <v>1.1157000000000001E-3</v>
      </c>
      <c r="AW65" s="252">
        <v>1.1959E-3</v>
      </c>
      <c r="AX65" s="252">
        <v>1.15E-5</v>
      </c>
      <c r="AY65" s="252">
        <v>2.34E-5</v>
      </c>
      <c r="AZ65" s="252">
        <v>4.3600000000000003E-5</v>
      </c>
      <c r="BA65" s="252">
        <v>5.9500000000000003E-5</v>
      </c>
      <c r="BB65" s="252">
        <v>7.1699999999999995E-5</v>
      </c>
      <c r="BC65" s="252">
        <v>8.53E-5</v>
      </c>
      <c r="BD65" s="252">
        <v>9.8099999999999999E-5</v>
      </c>
      <c r="BE65" s="252">
        <v>1.225E-4</v>
      </c>
      <c r="BF65" s="252">
        <v>1.393E-4</v>
      </c>
      <c r="BG65" s="252">
        <v>2.6259999999999999E-4</v>
      </c>
      <c r="BH65" s="252">
        <v>3.7669999999999999E-4</v>
      </c>
      <c r="BI65" s="252">
        <v>4.8870000000000001E-4</v>
      </c>
      <c r="BJ65" s="252">
        <v>5.9949999999999999E-4</v>
      </c>
      <c r="BK65" s="252">
        <v>7.0960000000000001E-4</v>
      </c>
      <c r="BL65" s="252">
        <v>8.1939999999999997E-4</v>
      </c>
      <c r="BM65" s="252">
        <v>9.2900000000000003E-4</v>
      </c>
      <c r="BN65" s="252">
        <v>1.0384000000000001E-3</v>
      </c>
      <c r="BO65" s="252">
        <v>1.1478E-3</v>
      </c>
      <c r="BP65" s="252">
        <v>9.9999999999999995E-8</v>
      </c>
      <c r="BQ65" s="252">
        <v>4.9999999999999998E-7</v>
      </c>
      <c r="BR65" s="252">
        <v>1.1999999999999999E-6</v>
      </c>
      <c r="BS65" s="252">
        <v>3.3000000000000002E-6</v>
      </c>
      <c r="BT65" s="252">
        <v>5.8000000000000004E-6</v>
      </c>
      <c r="BU65" s="252">
        <v>8.3999999999999992E-6</v>
      </c>
      <c r="BV65" s="252">
        <v>1.11E-5</v>
      </c>
      <c r="BW65" s="252">
        <v>1.34E-5</v>
      </c>
      <c r="BX65" s="252">
        <v>1.73E-5</v>
      </c>
      <c r="BY65" s="252">
        <v>1.91E-5</v>
      </c>
      <c r="BZ65" s="252">
        <v>7.9999999999999996E-6</v>
      </c>
      <c r="CA65" s="252">
        <v>-2.6299999999999999E-5</v>
      </c>
      <c r="CB65" s="252">
        <v>-4.4000000000000002E-6</v>
      </c>
      <c r="CC65" s="252">
        <v>1.7999999999999999E-6</v>
      </c>
      <c r="CD65" s="252">
        <v>3.3720000000000001E-4</v>
      </c>
      <c r="CE65" s="252">
        <v>-1.187E-4</v>
      </c>
      <c r="CF65" s="252">
        <v>-1.56E-4</v>
      </c>
    </row>
    <row r="66" spans="1:84" s="65" customFormat="1" ht="12" x14ac:dyDescent="0.2">
      <c r="A66" s="59" t="s">
        <v>98</v>
      </c>
      <c r="B66" s="252">
        <v>4.7999999999999998E-6</v>
      </c>
      <c r="C66" s="252">
        <v>1.73E-5</v>
      </c>
      <c r="D66" s="252">
        <v>4.32E-5</v>
      </c>
      <c r="E66" s="252">
        <v>1.066E-4</v>
      </c>
      <c r="F66" s="252">
        <v>1.673E-4</v>
      </c>
      <c r="G66" s="252">
        <v>2.22E-4</v>
      </c>
      <c r="H66" s="252">
        <v>2.719E-4</v>
      </c>
      <c r="I66" s="252">
        <v>3.2200000000000002E-4</v>
      </c>
      <c r="J66" s="252">
        <v>4.0660000000000002E-4</v>
      </c>
      <c r="K66" s="252">
        <v>4.7619999999999997E-4</v>
      </c>
      <c r="L66" s="252">
        <v>7.2510000000000001E-4</v>
      </c>
      <c r="M66" s="252">
        <v>8.9380000000000004E-4</v>
      </c>
      <c r="N66" s="252">
        <v>7.3000000000000004E-6</v>
      </c>
      <c r="O66" s="252">
        <v>3.2199999999999997E-5</v>
      </c>
      <c r="P66" s="252">
        <v>9.6199999999999994E-5</v>
      </c>
      <c r="Q66" s="252">
        <v>1.5200000000000001E-4</v>
      </c>
      <c r="R66" s="252">
        <v>1.9560000000000001E-4</v>
      </c>
      <c r="S66" s="252">
        <v>2.2819999999999999E-4</v>
      </c>
      <c r="T66" s="252">
        <v>2.609E-4</v>
      </c>
      <c r="U66" s="252">
        <v>3.1080000000000002E-4</v>
      </c>
      <c r="V66" s="252">
        <v>3.656E-4</v>
      </c>
      <c r="W66" s="252">
        <v>7.1100000000000004E-4</v>
      </c>
      <c r="X66" s="252">
        <v>1.0078000000000001E-3</v>
      </c>
      <c r="Y66" s="252">
        <v>1.2607E-3</v>
      </c>
      <c r="Z66" s="252">
        <v>1.4905000000000001E-3</v>
      </c>
      <c r="AA66" s="252">
        <v>1.7080000000000001E-3</v>
      </c>
      <c r="AB66" s="252">
        <v>1.9191E-3</v>
      </c>
      <c r="AC66" s="252">
        <v>2.1272000000000001E-3</v>
      </c>
      <c r="AD66" s="252">
        <v>2.3341999999999998E-3</v>
      </c>
      <c r="AE66" s="252">
        <v>2.5409E-3</v>
      </c>
      <c r="AF66" s="252">
        <v>2.1299999999999999E-5</v>
      </c>
      <c r="AG66" s="252">
        <v>4.0299999999999997E-5</v>
      </c>
      <c r="AH66" s="252">
        <v>1.114E-4</v>
      </c>
      <c r="AI66" s="252">
        <v>1.853E-4</v>
      </c>
      <c r="AJ66" s="252">
        <v>2.4620000000000002E-4</v>
      </c>
      <c r="AK66" s="252">
        <v>2.898E-4</v>
      </c>
      <c r="AL66" s="252">
        <v>3.3849999999999999E-4</v>
      </c>
      <c r="AM66" s="252">
        <v>4.104E-4</v>
      </c>
      <c r="AN66" s="252">
        <v>4.6129999999999999E-4</v>
      </c>
      <c r="AO66" s="252">
        <v>6.623E-4</v>
      </c>
      <c r="AP66" s="252">
        <v>8.4840000000000002E-4</v>
      </c>
      <c r="AQ66" s="252">
        <v>1.0744999999999999E-3</v>
      </c>
      <c r="AR66" s="252">
        <v>1.3116E-3</v>
      </c>
      <c r="AS66" s="252">
        <v>1.6546E-3</v>
      </c>
      <c r="AT66" s="252">
        <v>1.9480000000000001E-3</v>
      </c>
      <c r="AU66" s="252">
        <v>2.1565E-3</v>
      </c>
      <c r="AV66" s="252">
        <v>2.3335000000000001E-3</v>
      </c>
      <c r="AW66" s="252">
        <v>2.4848000000000001E-3</v>
      </c>
      <c r="AX66" s="252">
        <v>2.0699999999999998E-5</v>
      </c>
      <c r="AY66" s="252">
        <v>4.3600000000000003E-5</v>
      </c>
      <c r="AZ66" s="252">
        <v>8.5900000000000001E-5</v>
      </c>
      <c r="BA66" s="252">
        <v>1.215E-4</v>
      </c>
      <c r="BB66" s="252">
        <v>1.5009999999999999E-4</v>
      </c>
      <c r="BC66" s="252">
        <v>1.817E-4</v>
      </c>
      <c r="BD66" s="252">
        <v>2.1159999999999999E-4</v>
      </c>
      <c r="BE66" s="252">
        <v>2.6860000000000002E-4</v>
      </c>
      <c r="BF66" s="252">
        <v>3.0810000000000001E-4</v>
      </c>
      <c r="BG66" s="252">
        <v>5.8989999999999997E-4</v>
      </c>
      <c r="BH66" s="252">
        <v>8.4999999999999995E-4</v>
      </c>
      <c r="BI66" s="252">
        <v>1.1054000000000001E-3</v>
      </c>
      <c r="BJ66" s="252">
        <v>1.3577999999999999E-3</v>
      </c>
      <c r="BK66" s="252">
        <v>1.6087E-3</v>
      </c>
      <c r="BL66" s="252">
        <v>1.8587E-3</v>
      </c>
      <c r="BM66" s="252">
        <v>2.1083E-3</v>
      </c>
      <c r="BN66" s="252">
        <v>2.3576999999999999E-3</v>
      </c>
      <c r="BO66" s="252">
        <v>2.6069000000000001E-3</v>
      </c>
      <c r="BP66" s="252">
        <v>1.9999999999999999E-7</v>
      </c>
      <c r="BQ66" s="252">
        <v>7.9999999999999996E-7</v>
      </c>
      <c r="BR66" s="252">
        <v>1.9999999999999999E-6</v>
      </c>
      <c r="BS66" s="252">
        <v>5.8000000000000004E-6</v>
      </c>
      <c r="BT66" s="252">
        <v>1.0499999999999999E-5</v>
      </c>
      <c r="BU66" s="252">
        <v>1.52E-5</v>
      </c>
      <c r="BV66" s="252">
        <v>2.0000000000000002E-5</v>
      </c>
      <c r="BW66" s="252">
        <v>2.3799999999999999E-5</v>
      </c>
      <c r="BX66" s="252">
        <v>2.9799999999999999E-5</v>
      </c>
      <c r="BY66" s="252">
        <v>3.0899999999999999E-5</v>
      </c>
      <c r="BZ66" s="252">
        <v>2.9999999999999999E-7</v>
      </c>
      <c r="CA66" s="252">
        <v>-5.13E-5</v>
      </c>
      <c r="CB66" s="252">
        <v>-1.06E-5</v>
      </c>
      <c r="CC66" s="252">
        <v>3.8E-6</v>
      </c>
      <c r="CD66" s="252">
        <v>6.6890000000000005E-4</v>
      </c>
      <c r="CE66" s="252">
        <v>-2.2680000000000001E-4</v>
      </c>
      <c r="CF66" s="252">
        <v>-2.6959999999999999E-4</v>
      </c>
    </row>
    <row r="67" spans="1:84" s="65" customFormat="1" ht="12" x14ac:dyDescent="0.2">
      <c r="A67" s="59" t="s">
        <v>99</v>
      </c>
      <c r="B67" s="252">
        <v>6.1999999999999999E-6</v>
      </c>
      <c r="C67" s="252">
        <v>2.34E-5</v>
      </c>
      <c r="D67" s="252">
        <v>6.1400000000000002E-5</v>
      </c>
      <c r="E67" s="252">
        <v>1.6110000000000001E-4</v>
      </c>
      <c r="F67" s="252">
        <v>2.63E-4</v>
      </c>
      <c r="G67" s="252">
        <v>3.5799999999999997E-4</v>
      </c>
      <c r="H67" s="252">
        <v>4.461E-4</v>
      </c>
      <c r="I67" s="252">
        <v>5.3470000000000004E-4</v>
      </c>
      <c r="J67" s="252">
        <v>6.8570000000000002E-4</v>
      </c>
      <c r="K67" s="252">
        <v>8.1110000000000004E-4</v>
      </c>
      <c r="L67" s="252">
        <v>1.2685000000000001E-3</v>
      </c>
      <c r="M67" s="252">
        <v>1.586E-3</v>
      </c>
      <c r="N67" s="252">
        <v>-2.02E-5</v>
      </c>
      <c r="O67" s="252">
        <v>8.8999999999999995E-6</v>
      </c>
      <c r="P67" s="252">
        <v>1.0459999999999999E-4</v>
      </c>
      <c r="Q67" s="252">
        <v>1.9670000000000001E-4</v>
      </c>
      <c r="R67" s="252">
        <v>2.7159999999999999E-4</v>
      </c>
      <c r="S67" s="252">
        <v>3.2830000000000001E-4</v>
      </c>
      <c r="T67" s="252">
        <v>3.8319999999999999E-4</v>
      </c>
      <c r="U67" s="252">
        <v>4.6660000000000001E-4</v>
      </c>
      <c r="V67" s="252">
        <v>5.5509999999999999E-4</v>
      </c>
      <c r="W67" s="252">
        <v>1.1050999999999999E-3</v>
      </c>
      <c r="X67" s="252">
        <v>1.5823E-3</v>
      </c>
      <c r="Y67" s="252">
        <v>1.9905000000000001E-3</v>
      </c>
      <c r="Z67" s="252">
        <v>2.3620999999999998E-3</v>
      </c>
      <c r="AA67" s="252">
        <v>2.7138000000000002E-3</v>
      </c>
      <c r="AB67" s="252">
        <v>3.0552999999999999E-3</v>
      </c>
      <c r="AC67" s="252">
        <v>3.392E-3</v>
      </c>
      <c r="AD67" s="252">
        <v>3.7266000000000001E-3</v>
      </c>
      <c r="AE67" s="252">
        <v>4.0606000000000001E-3</v>
      </c>
      <c r="AF67" s="252">
        <v>2.62E-5</v>
      </c>
      <c r="AG67" s="252">
        <v>4.8199999999999999E-5</v>
      </c>
      <c r="AH67" s="252">
        <v>1.5190000000000001E-4</v>
      </c>
      <c r="AI67" s="252">
        <v>2.6810000000000001E-4</v>
      </c>
      <c r="AJ67" s="252">
        <v>3.6739999999999999E-4</v>
      </c>
      <c r="AK67" s="252">
        <v>4.4059999999999998E-4</v>
      </c>
      <c r="AL67" s="252">
        <v>5.2099999999999998E-4</v>
      </c>
      <c r="AM67" s="252">
        <v>6.4130000000000003E-4</v>
      </c>
      <c r="AN67" s="252">
        <v>7.2690000000000005E-4</v>
      </c>
      <c r="AO67" s="252">
        <v>1.062E-3</v>
      </c>
      <c r="AP67" s="252">
        <v>1.3695999999999999E-3</v>
      </c>
      <c r="AQ67" s="252">
        <v>1.7282E-3</v>
      </c>
      <c r="AR67" s="252">
        <v>2.0839999999999999E-3</v>
      </c>
      <c r="AS67" s="252">
        <v>2.5885999999999999E-3</v>
      </c>
      <c r="AT67" s="252">
        <v>3.0033E-3</v>
      </c>
      <c r="AU67" s="252">
        <v>3.2862E-3</v>
      </c>
      <c r="AV67" s="252">
        <v>3.5270000000000002E-3</v>
      </c>
      <c r="AW67" s="252">
        <v>3.7366999999999999E-3</v>
      </c>
      <c r="AX67" s="252">
        <v>2.7699999999999999E-5</v>
      </c>
      <c r="AY67" s="252">
        <v>5.9500000000000003E-5</v>
      </c>
      <c r="AZ67" s="252">
        <v>1.215E-4</v>
      </c>
      <c r="BA67" s="252">
        <v>1.7679999999999999E-4</v>
      </c>
      <c r="BB67" s="252">
        <v>2.232E-4</v>
      </c>
      <c r="BC67" s="252">
        <v>2.744E-4</v>
      </c>
      <c r="BD67" s="252">
        <v>3.233E-4</v>
      </c>
      <c r="BE67" s="252">
        <v>4.1619999999999998E-4</v>
      </c>
      <c r="BF67" s="252">
        <v>4.8149999999999999E-4</v>
      </c>
      <c r="BG67" s="252">
        <v>9.3369999999999998E-4</v>
      </c>
      <c r="BH67" s="252">
        <v>1.3488E-3</v>
      </c>
      <c r="BI67" s="252">
        <v>1.7557E-3</v>
      </c>
      <c r="BJ67" s="252">
        <v>2.1578000000000001E-3</v>
      </c>
      <c r="BK67" s="252">
        <v>2.5573000000000002E-3</v>
      </c>
      <c r="BL67" s="252">
        <v>2.9554999999999998E-3</v>
      </c>
      <c r="BM67" s="252">
        <v>3.3530000000000001E-3</v>
      </c>
      <c r="BN67" s="252">
        <v>3.7499999999999999E-3</v>
      </c>
      <c r="BO67" s="252">
        <v>4.1468E-3</v>
      </c>
      <c r="BP67" s="252">
        <v>1.9999999999999999E-7</v>
      </c>
      <c r="BQ67" s="252">
        <v>6.9999999999999997E-7</v>
      </c>
      <c r="BR67" s="252">
        <v>1.9999999999999999E-6</v>
      </c>
      <c r="BS67" s="252">
        <v>6.6000000000000003E-6</v>
      </c>
      <c r="BT67" s="252">
        <v>1.29E-5</v>
      </c>
      <c r="BU67" s="252">
        <v>1.9199999999999999E-5</v>
      </c>
      <c r="BV67" s="252">
        <v>2.5700000000000001E-5</v>
      </c>
      <c r="BW67" s="252">
        <v>3.0599999999999998E-5</v>
      </c>
      <c r="BX67" s="252">
        <v>3.7499999999999997E-5</v>
      </c>
      <c r="BY67" s="252">
        <v>3.7100000000000001E-5</v>
      </c>
      <c r="BZ67" s="252">
        <v>-1.31E-5</v>
      </c>
      <c r="CA67" s="252">
        <v>-7.2299999999999996E-5</v>
      </c>
      <c r="CB67" s="252">
        <v>-1.6699999999999999E-5</v>
      </c>
      <c r="CC67" s="252">
        <v>5.4999999999999999E-6</v>
      </c>
      <c r="CD67" s="252">
        <v>1.0108999999999999E-3</v>
      </c>
      <c r="CE67" s="252">
        <v>-3.6010000000000003E-4</v>
      </c>
      <c r="CF67" s="252">
        <v>-3.4670000000000002E-4</v>
      </c>
    </row>
    <row r="68" spans="1:84" s="65" customFormat="1" ht="12" x14ac:dyDescent="0.2">
      <c r="A68" s="59" t="s">
        <v>100</v>
      </c>
      <c r="B68" s="252">
        <v>7.1999999999999997E-6</v>
      </c>
      <c r="C68" s="252">
        <v>2.7900000000000001E-5</v>
      </c>
      <c r="D68" s="252">
        <v>7.5500000000000006E-5</v>
      </c>
      <c r="E68" s="252">
        <v>2.0689999999999999E-4</v>
      </c>
      <c r="F68" s="252">
        <v>3.4739999999999999E-4</v>
      </c>
      <c r="G68" s="252">
        <v>4.8200000000000001E-4</v>
      </c>
      <c r="H68" s="252">
        <v>6.0849999999999999E-4</v>
      </c>
      <c r="I68" s="252">
        <v>7.36E-4</v>
      </c>
      <c r="J68" s="252">
        <v>9.5520000000000002E-4</v>
      </c>
      <c r="K68" s="252">
        <v>1.1386E-3</v>
      </c>
      <c r="L68" s="252">
        <v>1.8205999999999999E-3</v>
      </c>
      <c r="M68" s="252">
        <v>2.3067000000000001E-3</v>
      </c>
      <c r="N68" s="252">
        <v>-5.5500000000000001E-5</v>
      </c>
      <c r="O68" s="252">
        <v>-2.6800000000000001E-5</v>
      </c>
      <c r="P68" s="252">
        <v>9.6000000000000002E-5</v>
      </c>
      <c r="Q68" s="252">
        <v>2.232E-4</v>
      </c>
      <c r="R68" s="252">
        <v>3.2909999999999998E-4</v>
      </c>
      <c r="S68" s="252">
        <v>4.1009999999999999E-4</v>
      </c>
      <c r="T68" s="252">
        <v>4.8670000000000001E-4</v>
      </c>
      <c r="U68" s="252">
        <v>6.0300000000000002E-4</v>
      </c>
      <c r="V68" s="252">
        <v>7.2369999999999997E-4</v>
      </c>
      <c r="W68" s="252">
        <v>1.4675000000000001E-3</v>
      </c>
      <c r="X68" s="252">
        <v>2.1164000000000001E-3</v>
      </c>
      <c r="Y68" s="252">
        <v>2.6719999999999999E-3</v>
      </c>
      <c r="Z68" s="252">
        <v>3.1775000000000002E-3</v>
      </c>
      <c r="AA68" s="252">
        <v>3.6557999999999998E-3</v>
      </c>
      <c r="AB68" s="252">
        <v>4.1200000000000004E-3</v>
      </c>
      <c r="AC68" s="252">
        <v>4.5775E-3</v>
      </c>
      <c r="AD68" s="252">
        <v>5.0321999999999997E-3</v>
      </c>
      <c r="AE68" s="252">
        <v>5.4859000000000002E-3</v>
      </c>
      <c r="AF68" s="252">
        <v>2.7500000000000001E-5</v>
      </c>
      <c r="AG68" s="252">
        <v>5.0699999999999999E-5</v>
      </c>
      <c r="AH68" s="252">
        <v>1.796E-4</v>
      </c>
      <c r="AI68" s="252">
        <v>3.3290000000000001E-4</v>
      </c>
      <c r="AJ68" s="252">
        <v>4.6809999999999999E-4</v>
      </c>
      <c r="AK68" s="252">
        <v>5.7030000000000004E-4</v>
      </c>
      <c r="AL68" s="252">
        <v>6.8159999999999998E-4</v>
      </c>
      <c r="AM68" s="252">
        <v>8.5010000000000001E-4</v>
      </c>
      <c r="AN68" s="252">
        <v>9.7110000000000002E-4</v>
      </c>
      <c r="AO68" s="252">
        <v>1.4436E-3</v>
      </c>
      <c r="AP68" s="252">
        <v>1.8758E-3</v>
      </c>
      <c r="AQ68" s="252">
        <v>2.3655E-3</v>
      </c>
      <c r="AR68" s="252">
        <v>2.8335999999999999E-3</v>
      </c>
      <c r="AS68" s="252">
        <v>3.4878999999999999E-3</v>
      </c>
      <c r="AT68" s="252">
        <v>4.0118000000000003E-3</v>
      </c>
      <c r="AU68" s="252">
        <v>4.3597000000000002E-3</v>
      </c>
      <c r="AV68" s="252">
        <v>4.6575999999999996E-3</v>
      </c>
      <c r="AW68" s="252">
        <v>4.9214999999999997E-3</v>
      </c>
      <c r="AX68" s="252">
        <v>3.3099999999999998E-5</v>
      </c>
      <c r="AY68" s="252">
        <v>7.1699999999999995E-5</v>
      </c>
      <c r="AZ68" s="252">
        <v>1.5009999999999999E-4</v>
      </c>
      <c r="BA68" s="252">
        <v>2.232E-4</v>
      </c>
      <c r="BB68" s="252">
        <v>2.8640000000000002E-4</v>
      </c>
      <c r="BC68" s="252">
        <v>3.5639999999999999E-4</v>
      </c>
      <c r="BD68" s="252">
        <v>4.2349999999999999E-4</v>
      </c>
      <c r="BE68" s="252">
        <v>5.5179999999999997E-4</v>
      </c>
      <c r="BF68" s="252">
        <v>6.4289999999999996E-4</v>
      </c>
      <c r="BG68" s="252">
        <v>1.2611E-3</v>
      </c>
      <c r="BH68" s="252">
        <v>1.8257E-3</v>
      </c>
      <c r="BI68" s="252">
        <v>2.3779999999999999E-3</v>
      </c>
      <c r="BJ68" s="252">
        <v>2.9233000000000002E-3</v>
      </c>
      <c r="BK68" s="252">
        <v>3.4651999999999999E-3</v>
      </c>
      <c r="BL68" s="252">
        <v>4.0052000000000004E-3</v>
      </c>
      <c r="BM68" s="252">
        <v>4.5440999999999997E-3</v>
      </c>
      <c r="BN68" s="252">
        <v>5.0825000000000002E-3</v>
      </c>
      <c r="BO68" s="252">
        <v>5.6204999999999996E-3</v>
      </c>
      <c r="BP68" s="252">
        <v>0</v>
      </c>
      <c r="BQ68" s="252">
        <v>1.9999999999999999E-7</v>
      </c>
      <c r="BR68" s="252">
        <v>1.1999999999999999E-6</v>
      </c>
      <c r="BS68" s="252">
        <v>6.1999999999999999E-6</v>
      </c>
      <c r="BT68" s="252">
        <v>1.3499999999999999E-5</v>
      </c>
      <c r="BU68" s="252">
        <v>2.12E-5</v>
      </c>
      <c r="BV68" s="252">
        <v>2.8799999999999999E-5</v>
      </c>
      <c r="BW68" s="252">
        <v>3.4600000000000001E-5</v>
      </c>
      <c r="BX68" s="252">
        <v>4.1999999999999998E-5</v>
      </c>
      <c r="BY68" s="252">
        <v>3.9900000000000001E-5</v>
      </c>
      <c r="BZ68" s="252">
        <v>-2.97E-5</v>
      </c>
      <c r="CA68" s="252">
        <v>-8.8399999999999994E-5</v>
      </c>
      <c r="CB68" s="252">
        <v>-2.1699999999999999E-5</v>
      </c>
      <c r="CC68" s="252">
        <v>6.7000000000000002E-6</v>
      </c>
      <c r="CD68" s="252">
        <v>1.3454999999999999E-3</v>
      </c>
      <c r="CE68" s="252">
        <v>-5.1219999999999998E-4</v>
      </c>
      <c r="CF68" s="252">
        <v>-3.9449999999999999E-4</v>
      </c>
    </row>
    <row r="69" spans="1:84" s="65" customFormat="1" ht="12" x14ac:dyDescent="0.2">
      <c r="A69" s="59" t="s">
        <v>101</v>
      </c>
      <c r="B69" s="252">
        <v>8.3000000000000002E-6</v>
      </c>
      <c r="C69" s="252">
        <v>3.2799999999999998E-5</v>
      </c>
      <c r="D69" s="252">
        <v>9.0500000000000004E-5</v>
      </c>
      <c r="E69" s="252">
        <v>2.5609999999999999E-4</v>
      </c>
      <c r="F69" s="252">
        <v>4.393E-4</v>
      </c>
      <c r="G69" s="252">
        <v>6.1839999999999996E-4</v>
      </c>
      <c r="H69" s="252">
        <v>7.8870000000000003E-4</v>
      </c>
      <c r="I69" s="252">
        <v>9.6069999999999999E-4</v>
      </c>
      <c r="J69" s="252">
        <v>1.2585000000000001E-3</v>
      </c>
      <c r="K69" s="252">
        <v>1.5093999999999999E-3</v>
      </c>
      <c r="L69" s="252">
        <v>2.4575999999999999E-3</v>
      </c>
      <c r="M69" s="252">
        <v>3.1492E-3</v>
      </c>
      <c r="N69" s="252">
        <v>-9.5799999999999998E-5</v>
      </c>
      <c r="O69" s="252">
        <v>-6.8700000000000003E-5</v>
      </c>
      <c r="P69" s="252">
        <v>8.3900000000000006E-5</v>
      </c>
      <c r="Q69" s="252">
        <v>2.5129999999999998E-4</v>
      </c>
      <c r="R69" s="252">
        <v>3.9290000000000001E-4</v>
      </c>
      <c r="S69" s="252">
        <v>5.0180000000000005E-4</v>
      </c>
      <c r="T69" s="252">
        <v>6.0340000000000003E-4</v>
      </c>
      <c r="U69" s="252">
        <v>7.5699999999999997E-4</v>
      </c>
      <c r="V69" s="252">
        <v>9.144E-4</v>
      </c>
      <c r="W69" s="252">
        <v>1.8795000000000001E-3</v>
      </c>
      <c r="X69" s="252">
        <v>2.7247999999999999E-3</v>
      </c>
      <c r="Y69" s="252">
        <v>3.4488000000000001E-3</v>
      </c>
      <c r="Z69" s="252">
        <v>4.1070000000000004E-3</v>
      </c>
      <c r="AA69" s="252">
        <v>4.7293999999999999E-3</v>
      </c>
      <c r="AB69" s="252">
        <v>5.3334000000000003E-3</v>
      </c>
      <c r="AC69" s="252">
        <v>5.9284999999999997E-3</v>
      </c>
      <c r="AD69" s="252">
        <v>6.5199000000000003E-3</v>
      </c>
      <c r="AE69" s="252">
        <v>7.1098999999999997E-3</v>
      </c>
      <c r="AF69" s="252">
        <v>2.7699999999999999E-5</v>
      </c>
      <c r="AG69" s="252">
        <v>5.2899999999999998E-5</v>
      </c>
      <c r="AH69" s="252">
        <v>2.084E-4</v>
      </c>
      <c r="AI69" s="252">
        <v>4.0190000000000001E-4</v>
      </c>
      <c r="AJ69" s="252">
        <v>5.7720000000000004E-4</v>
      </c>
      <c r="AK69" s="252">
        <v>7.1250000000000003E-4</v>
      </c>
      <c r="AL69" s="252">
        <v>8.5899999999999995E-4</v>
      </c>
      <c r="AM69" s="252">
        <v>1.083E-3</v>
      </c>
      <c r="AN69" s="252">
        <v>1.2451999999999999E-3</v>
      </c>
      <c r="AO69" s="252">
        <v>1.8798E-3</v>
      </c>
      <c r="AP69" s="252">
        <v>2.4589999999999998E-3</v>
      </c>
      <c r="AQ69" s="252">
        <v>3.1028000000000002E-3</v>
      </c>
      <c r="AR69" s="252">
        <v>3.7035000000000002E-3</v>
      </c>
      <c r="AS69" s="252">
        <v>4.5351000000000002E-3</v>
      </c>
      <c r="AT69" s="252">
        <v>5.1909E-3</v>
      </c>
      <c r="AU69" s="252">
        <v>5.6201999999999997E-3</v>
      </c>
      <c r="AV69" s="252">
        <v>5.9905999999999996E-3</v>
      </c>
      <c r="AW69" s="252">
        <v>6.3236999999999998E-3</v>
      </c>
      <c r="AX69" s="252">
        <v>3.8999999999999999E-5</v>
      </c>
      <c r="AY69" s="252">
        <v>8.53E-5</v>
      </c>
      <c r="AZ69" s="252">
        <v>1.817E-4</v>
      </c>
      <c r="BA69" s="252">
        <v>2.744E-4</v>
      </c>
      <c r="BB69" s="252">
        <v>3.5639999999999999E-4</v>
      </c>
      <c r="BC69" s="252">
        <v>4.4749999999999998E-4</v>
      </c>
      <c r="BD69" s="252">
        <v>5.3549999999999995E-4</v>
      </c>
      <c r="BE69" s="252">
        <v>7.0450000000000005E-4</v>
      </c>
      <c r="BF69" s="252">
        <v>8.2569999999999996E-4</v>
      </c>
      <c r="BG69" s="252">
        <v>1.6364999999999999E-3</v>
      </c>
      <c r="BH69" s="252">
        <v>2.3738000000000001E-3</v>
      </c>
      <c r="BI69" s="252">
        <v>3.0937E-3</v>
      </c>
      <c r="BJ69" s="252">
        <v>3.8043E-3</v>
      </c>
      <c r="BK69" s="252">
        <v>4.5100000000000001E-3</v>
      </c>
      <c r="BL69" s="252">
        <v>5.2132999999999997E-3</v>
      </c>
      <c r="BM69" s="252">
        <v>5.9151999999999998E-3</v>
      </c>
      <c r="BN69" s="252">
        <v>6.6163999999999997E-3</v>
      </c>
      <c r="BO69" s="252">
        <v>7.3171E-3</v>
      </c>
      <c r="BP69" s="252">
        <v>-1.9999999999999999E-7</v>
      </c>
      <c r="BQ69" s="252">
        <v>-4.9999999999999998E-7</v>
      </c>
      <c r="BR69" s="252">
        <v>9.9999999999999995E-8</v>
      </c>
      <c r="BS69" s="252">
        <v>5.2000000000000002E-6</v>
      </c>
      <c r="BT69" s="252">
        <v>1.38E-5</v>
      </c>
      <c r="BU69" s="252">
        <v>2.3E-5</v>
      </c>
      <c r="BV69" s="252">
        <v>3.2199999999999997E-5</v>
      </c>
      <c r="BW69" s="252">
        <v>3.8999999999999999E-5</v>
      </c>
      <c r="BX69" s="252">
        <v>4.6999999999999997E-5</v>
      </c>
      <c r="BY69" s="252">
        <v>4.3000000000000002E-5</v>
      </c>
      <c r="BZ69" s="252">
        <v>-4.9400000000000001E-5</v>
      </c>
      <c r="CA69" s="252">
        <v>-1.054E-4</v>
      </c>
      <c r="CB69" s="252">
        <v>-2.69E-5</v>
      </c>
      <c r="CC69" s="252">
        <v>7.9000000000000006E-6</v>
      </c>
      <c r="CD69" s="252">
        <v>1.7417999999999999E-3</v>
      </c>
      <c r="CE69" s="252">
        <v>-7.0450000000000005E-4</v>
      </c>
      <c r="CF69" s="252">
        <v>-4.4299999999999998E-4</v>
      </c>
    </row>
    <row r="70" spans="1:84" s="65" customFormat="1" ht="12" x14ac:dyDescent="0.2">
      <c r="A70" s="59" t="s">
        <v>102</v>
      </c>
      <c r="B70" s="252">
        <v>9.3999999999999998E-6</v>
      </c>
      <c r="C70" s="252">
        <v>3.7200000000000003E-5</v>
      </c>
      <c r="D70" s="252">
        <v>1.043E-4</v>
      </c>
      <c r="E70" s="252">
        <v>3.0210000000000002E-4</v>
      </c>
      <c r="F70" s="252">
        <v>5.2680000000000001E-4</v>
      </c>
      <c r="G70" s="252">
        <v>7.5000000000000002E-4</v>
      </c>
      <c r="H70" s="252">
        <v>9.6389999999999996E-4</v>
      </c>
      <c r="I70" s="252">
        <v>1.1808000000000001E-3</v>
      </c>
      <c r="J70" s="252">
        <v>1.5583999999999999E-3</v>
      </c>
      <c r="K70" s="252">
        <v>1.8783000000000001E-3</v>
      </c>
      <c r="L70" s="252">
        <v>3.1034999999999999E-3</v>
      </c>
      <c r="M70" s="252">
        <v>4.0137000000000003E-3</v>
      </c>
      <c r="N70" s="252">
        <v>-1.3669999999999999E-4</v>
      </c>
      <c r="O70" s="252">
        <v>-1.1290000000000001E-4</v>
      </c>
      <c r="P70" s="252">
        <v>6.8800000000000005E-5</v>
      </c>
      <c r="Q70" s="252">
        <v>2.767E-4</v>
      </c>
      <c r="R70" s="252">
        <v>4.5439999999999999E-4</v>
      </c>
      <c r="S70" s="252">
        <v>5.9150000000000001E-4</v>
      </c>
      <c r="T70" s="252">
        <v>7.18E-4</v>
      </c>
      <c r="U70" s="252">
        <v>9.0899999999999998E-4</v>
      </c>
      <c r="V70" s="252">
        <v>1.1029E-3</v>
      </c>
      <c r="W70" s="252">
        <v>2.2896000000000001E-3</v>
      </c>
      <c r="X70" s="252">
        <v>3.3325E-3</v>
      </c>
      <c r="Y70" s="252">
        <v>4.2258E-3</v>
      </c>
      <c r="Z70" s="252">
        <v>5.0375000000000003E-3</v>
      </c>
      <c r="AA70" s="252">
        <v>5.8046E-3</v>
      </c>
      <c r="AB70" s="252">
        <v>6.5487999999999996E-3</v>
      </c>
      <c r="AC70" s="252">
        <v>7.2820000000000003E-3</v>
      </c>
      <c r="AD70" s="252">
        <v>8.0105000000000003E-3</v>
      </c>
      <c r="AE70" s="252">
        <v>8.7372999999999999E-3</v>
      </c>
      <c r="AF70" s="252">
        <v>2.65E-5</v>
      </c>
      <c r="AG70" s="252">
        <v>5.38E-5</v>
      </c>
      <c r="AH70" s="252">
        <v>2.3350000000000001E-4</v>
      </c>
      <c r="AI70" s="252">
        <v>4.6539999999999998E-4</v>
      </c>
      <c r="AJ70" s="252">
        <v>6.801E-4</v>
      </c>
      <c r="AK70" s="252">
        <v>8.4840000000000002E-4</v>
      </c>
      <c r="AL70" s="252">
        <v>1.0300000000000001E-3</v>
      </c>
      <c r="AM70" s="252">
        <v>1.3098999999999999E-3</v>
      </c>
      <c r="AN70" s="252">
        <v>1.5142000000000001E-3</v>
      </c>
      <c r="AO70" s="252">
        <v>2.3162999999999999E-3</v>
      </c>
      <c r="AP70" s="252">
        <v>3.0477E-3</v>
      </c>
      <c r="AQ70" s="252">
        <v>3.8497000000000002E-3</v>
      </c>
      <c r="AR70" s="252">
        <v>4.5864E-3</v>
      </c>
      <c r="AS70" s="252">
        <v>5.5998000000000003E-3</v>
      </c>
      <c r="AT70" s="252">
        <v>6.3921999999999998E-3</v>
      </c>
      <c r="AU70" s="252">
        <v>6.9078999999999998E-3</v>
      </c>
      <c r="AV70" s="252">
        <v>7.3562000000000002E-3</v>
      </c>
      <c r="AW70" s="252">
        <v>7.7644999999999997E-3</v>
      </c>
      <c r="AX70" s="252">
        <v>4.46E-5</v>
      </c>
      <c r="AY70" s="252">
        <v>9.8099999999999999E-5</v>
      </c>
      <c r="AZ70" s="252">
        <v>2.1159999999999999E-4</v>
      </c>
      <c r="BA70" s="252">
        <v>3.233E-4</v>
      </c>
      <c r="BB70" s="252">
        <v>4.2349999999999999E-4</v>
      </c>
      <c r="BC70" s="252">
        <v>5.3549999999999995E-4</v>
      </c>
      <c r="BD70" s="252">
        <v>6.4440000000000005E-4</v>
      </c>
      <c r="BE70" s="252">
        <v>8.543E-4</v>
      </c>
      <c r="BF70" s="252">
        <v>1.0062999999999999E-3</v>
      </c>
      <c r="BG70" s="252">
        <v>2.013E-3</v>
      </c>
      <c r="BH70" s="252">
        <v>2.9258000000000001E-3</v>
      </c>
      <c r="BI70" s="252">
        <v>3.8157E-3</v>
      </c>
      <c r="BJ70" s="252">
        <v>4.6934999999999998E-3</v>
      </c>
      <c r="BK70" s="252">
        <v>5.5650999999999999E-3</v>
      </c>
      <c r="BL70" s="252">
        <v>6.4336999999999997E-3</v>
      </c>
      <c r="BM70" s="252">
        <v>7.3004999999999997E-3</v>
      </c>
      <c r="BN70" s="252">
        <v>8.1664000000000007E-3</v>
      </c>
      <c r="BO70" s="252">
        <v>9.0317000000000001E-3</v>
      </c>
      <c r="BP70" s="252">
        <v>-4.9999999999999998E-7</v>
      </c>
      <c r="BQ70" s="252">
        <v>-1.3E-6</v>
      </c>
      <c r="BR70" s="252">
        <v>-1.1999999999999999E-6</v>
      </c>
      <c r="BS70" s="252">
        <v>3.9999999999999998E-6</v>
      </c>
      <c r="BT70" s="252">
        <v>1.3699999999999999E-5</v>
      </c>
      <c r="BU70" s="252">
        <v>2.44E-5</v>
      </c>
      <c r="BV70" s="252">
        <v>3.5099999999999999E-5</v>
      </c>
      <c r="BW70" s="252">
        <v>4.2899999999999999E-5</v>
      </c>
      <c r="BX70" s="252">
        <v>5.1600000000000001E-5</v>
      </c>
      <c r="BY70" s="252">
        <v>4.5800000000000002E-5</v>
      </c>
      <c r="BZ70" s="252">
        <v>-7.0300000000000001E-5</v>
      </c>
      <c r="CA70" s="252">
        <v>-1.206E-4</v>
      </c>
      <c r="CB70" s="252">
        <v>-3.1600000000000002E-5</v>
      </c>
      <c r="CC70" s="252">
        <v>8.8000000000000004E-6</v>
      </c>
      <c r="CD70" s="252">
        <v>2.1473999999999998E-3</v>
      </c>
      <c r="CE70" s="252">
        <v>-9.1270000000000001E-4</v>
      </c>
      <c r="CF70" s="252">
        <v>-4.8079999999999998E-4</v>
      </c>
    </row>
    <row r="71" spans="1:84" s="65" customFormat="1" ht="12" x14ac:dyDescent="0.2">
      <c r="A71" s="59" t="s">
        <v>103</v>
      </c>
      <c r="B71" s="252">
        <v>1.13E-5</v>
      </c>
      <c r="C71" s="252">
        <v>4.5399999999999999E-5</v>
      </c>
      <c r="D71" s="252">
        <v>1.2970000000000001E-4</v>
      </c>
      <c r="E71" s="252">
        <v>3.8759999999999999E-4</v>
      </c>
      <c r="F71" s="252">
        <v>6.912E-4</v>
      </c>
      <c r="G71" s="252">
        <v>9.9960000000000001E-4</v>
      </c>
      <c r="H71" s="252">
        <v>1.2991999999999999E-3</v>
      </c>
      <c r="I71" s="252">
        <v>1.6045E-3</v>
      </c>
      <c r="J71" s="252">
        <v>2.1410000000000001E-3</v>
      </c>
      <c r="K71" s="252">
        <v>2.5994999999999998E-3</v>
      </c>
      <c r="L71" s="252">
        <v>4.3899000000000004E-3</v>
      </c>
      <c r="M71" s="252">
        <v>5.7532E-3</v>
      </c>
      <c r="N71" s="252">
        <v>-2.1479999999999999E-4</v>
      </c>
      <c r="O71" s="252">
        <v>-1.9909999999999999E-4</v>
      </c>
      <c r="P71" s="252">
        <v>3.9499999999999998E-5</v>
      </c>
      <c r="Q71" s="252">
        <v>3.2840000000000001E-4</v>
      </c>
      <c r="R71" s="252">
        <v>5.7810000000000001E-4</v>
      </c>
      <c r="S71" s="252">
        <v>7.7110000000000004E-4</v>
      </c>
      <c r="T71" s="252">
        <v>9.4680000000000003E-4</v>
      </c>
      <c r="U71" s="252">
        <v>1.2114000000000001E-3</v>
      </c>
      <c r="V71" s="252">
        <v>1.4775000000000001E-3</v>
      </c>
      <c r="W71" s="252">
        <v>3.1056999999999999E-3</v>
      </c>
      <c r="X71" s="252">
        <v>4.5444999999999999E-3</v>
      </c>
      <c r="Y71" s="252">
        <v>5.7768000000000003E-3</v>
      </c>
      <c r="Z71" s="252">
        <v>6.8956E-3</v>
      </c>
      <c r="AA71" s="252">
        <v>7.9524000000000001E-3</v>
      </c>
      <c r="AB71" s="252">
        <v>8.9771E-3</v>
      </c>
      <c r="AC71" s="252">
        <v>9.9866E-3</v>
      </c>
      <c r="AD71" s="252">
        <v>1.09894E-2</v>
      </c>
      <c r="AE71" s="252">
        <v>1.1989700000000001E-2</v>
      </c>
      <c r="AF71" s="252">
        <v>2.2399999999999999E-5</v>
      </c>
      <c r="AG71" s="252">
        <v>5.4599999999999999E-5</v>
      </c>
      <c r="AH71" s="252">
        <v>2.789E-4</v>
      </c>
      <c r="AI71" s="252">
        <v>5.8359999999999998E-4</v>
      </c>
      <c r="AJ71" s="252">
        <v>8.7429999999999995E-4</v>
      </c>
      <c r="AK71" s="252">
        <v>1.1071E-3</v>
      </c>
      <c r="AL71" s="252">
        <v>1.3575E-3</v>
      </c>
      <c r="AM71" s="252">
        <v>1.748E-3</v>
      </c>
      <c r="AN71" s="252">
        <v>2.0366999999999998E-3</v>
      </c>
      <c r="AO71" s="252">
        <v>3.1825999999999998E-3</v>
      </c>
      <c r="AP71" s="252">
        <v>4.2269999999999999E-3</v>
      </c>
      <c r="AQ71" s="252">
        <v>5.3521999999999997E-3</v>
      </c>
      <c r="AR71" s="252">
        <v>6.3673999999999996E-3</v>
      </c>
      <c r="AS71" s="252">
        <v>7.7539999999999996E-3</v>
      </c>
      <c r="AT71" s="252">
        <v>8.8313000000000003E-3</v>
      </c>
      <c r="AU71" s="252">
        <v>9.5323000000000005E-3</v>
      </c>
      <c r="AV71" s="252">
        <v>1.01501E-2</v>
      </c>
      <c r="AW71" s="252">
        <v>1.0722600000000001E-2</v>
      </c>
      <c r="AX71" s="252">
        <v>5.5399999999999998E-5</v>
      </c>
      <c r="AY71" s="252">
        <v>1.225E-4</v>
      </c>
      <c r="AZ71" s="252">
        <v>2.6860000000000002E-4</v>
      </c>
      <c r="BA71" s="252">
        <v>4.1619999999999998E-4</v>
      </c>
      <c r="BB71" s="252">
        <v>5.5179999999999997E-4</v>
      </c>
      <c r="BC71" s="252">
        <v>7.0450000000000005E-4</v>
      </c>
      <c r="BD71" s="252">
        <v>8.543E-4</v>
      </c>
      <c r="BE71" s="252">
        <v>1.1456000000000001E-3</v>
      </c>
      <c r="BF71" s="252">
        <v>1.3599E-3</v>
      </c>
      <c r="BG71" s="252">
        <v>2.7642999999999999E-3</v>
      </c>
      <c r="BH71" s="252">
        <v>4.0343999999999996E-3</v>
      </c>
      <c r="BI71" s="252">
        <v>5.2697000000000004E-3</v>
      </c>
      <c r="BJ71" s="252">
        <v>6.4869999999999997E-3</v>
      </c>
      <c r="BK71" s="252">
        <v>7.6953000000000004E-3</v>
      </c>
      <c r="BL71" s="252">
        <v>8.8991999999999995E-3</v>
      </c>
      <c r="BM71" s="252">
        <v>1.01006E-2</v>
      </c>
      <c r="BN71" s="252">
        <v>1.13007E-2</v>
      </c>
      <c r="BO71" s="252">
        <v>1.24999E-2</v>
      </c>
      <c r="BP71" s="252">
        <v>-1.1000000000000001E-6</v>
      </c>
      <c r="BQ71" s="252">
        <v>-2.9000000000000002E-6</v>
      </c>
      <c r="BR71" s="252">
        <v>-3.9999999999999998E-6</v>
      </c>
      <c r="BS71" s="252">
        <v>1.1000000000000001E-6</v>
      </c>
      <c r="BT71" s="252">
        <v>1.31E-5</v>
      </c>
      <c r="BU71" s="252">
        <v>2.69E-5</v>
      </c>
      <c r="BV71" s="252">
        <v>4.0599999999999998E-5</v>
      </c>
      <c r="BW71" s="252">
        <v>5.0699999999999999E-5</v>
      </c>
      <c r="BX71" s="252">
        <v>6.1099999999999994E-5</v>
      </c>
      <c r="BY71" s="252">
        <v>5.1799999999999999E-5</v>
      </c>
      <c r="BZ71" s="252">
        <v>-1.1230000000000001E-4</v>
      </c>
      <c r="CA71" s="252">
        <v>-1.4799999999999999E-4</v>
      </c>
      <c r="CB71" s="252">
        <v>-3.9900000000000001E-5</v>
      </c>
      <c r="CC71" s="252">
        <v>1.04E-5</v>
      </c>
      <c r="CD71" s="252">
        <v>2.9751000000000001E-3</v>
      </c>
      <c r="CE71" s="252">
        <v>-1.3565000000000001E-3</v>
      </c>
      <c r="CF71" s="252">
        <v>-5.3419999999999997E-4</v>
      </c>
    </row>
    <row r="72" spans="1:84" s="65" customFormat="1" ht="12" x14ac:dyDescent="0.2">
      <c r="A72" s="59" t="s">
        <v>104</v>
      </c>
      <c r="B72" s="252">
        <v>1.26E-5</v>
      </c>
      <c r="C72" s="252">
        <v>5.0699999999999999E-5</v>
      </c>
      <c r="D72" s="252">
        <v>1.4640000000000001E-4</v>
      </c>
      <c r="E72" s="252">
        <v>4.4579999999999999E-4</v>
      </c>
      <c r="F72" s="252">
        <v>8.0599999999999997E-4</v>
      </c>
      <c r="G72" s="252">
        <v>1.1770999999999999E-3</v>
      </c>
      <c r="H72" s="252">
        <v>1.5407000000000001E-3</v>
      </c>
      <c r="I72" s="252">
        <v>1.913E-3</v>
      </c>
      <c r="J72" s="252">
        <v>2.5718999999999998E-3</v>
      </c>
      <c r="K72" s="252">
        <v>3.1388000000000002E-3</v>
      </c>
      <c r="L72" s="252">
        <v>5.3813000000000003E-3</v>
      </c>
      <c r="M72" s="252">
        <v>7.1148000000000001E-3</v>
      </c>
      <c r="N72" s="252">
        <v>-2.7139999999999998E-4</v>
      </c>
      <c r="O72" s="252">
        <v>-2.6400000000000002E-4</v>
      </c>
      <c r="P72" s="252">
        <v>1.7399999999999999E-5</v>
      </c>
      <c r="Q72" s="252">
        <v>3.6890000000000002E-4</v>
      </c>
      <c r="R72" s="252">
        <v>6.7400000000000001E-4</v>
      </c>
      <c r="S72" s="252">
        <v>9.0970000000000005E-4</v>
      </c>
      <c r="T72" s="252">
        <v>1.1226999999999999E-3</v>
      </c>
      <c r="U72" s="252">
        <v>1.4427999999999999E-3</v>
      </c>
      <c r="V72" s="252">
        <v>1.7638E-3</v>
      </c>
      <c r="W72" s="252">
        <v>3.7323999999999999E-3</v>
      </c>
      <c r="X72" s="252">
        <v>5.4779E-3</v>
      </c>
      <c r="Y72" s="252">
        <v>6.9731000000000003E-3</v>
      </c>
      <c r="Z72" s="252">
        <v>8.3295999999999995E-3</v>
      </c>
      <c r="AA72" s="252">
        <v>9.6103999999999998E-3</v>
      </c>
      <c r="AB72" s="252">
        <v>1.08523E-2</v>
      </c>
      <c r="AC72" s="252">
        <v>1.2075499999999999E-2</v>
      </c>
      <c r="AD72" s="252">
        <v>1.3290400000000001E-2</v>
      </c>
      <c r="AE72" s="252">
        <v>1.4502299999999999E-2</v>
      </c>
      <c r="AF72" s="252">
        <v>1.7499999999999998E-5</v>
      </c>
      <c r="AG72" s="252">
        <v>5.3199999999999999E-5</v>
      </c>
      <c r="AH72" s="252">
        <v>3.0719999999999999E-4</v>
      </c>
      <c r="AI72" s="252">
        <v>6.6379999999999998E-4</v>
      </c>
      <c r="AJ72" s="252">
        <v>1.0103E-3</v>
      </c>
      <c r="AK72" s="252">
        <v>1.2911999999999999E-3</v>
      </c>
      <c r="AL72" s="252">
        <v>1.5929E-3</v>
      </c>
      <c r="AM72" s="252">
        <v>2.0671999999999999E-3</v>
      </c>
      <c r="AN72" s="252">
        <v>2.4215999999999999E-3</v>
      </c>
      <c r="AO72" s="252">
        <v>3.8443000000000001E-3</v>
      </c>
      <c r="AP72" s="252">
        <v>5.1425999999999998E-3</v>
      </c>
      <c r="AQ72" s="252">
        <v>6.5259999999999997E-3</v>
      </c>
      <c r="AR72" s="252">
        <v>7.7619000000000004E-3</v>
      </c>
      <c r="AS72" s="252">
        <v>9.4435000000000005E-3</v>
      </c>
      <c r="AT72" s="252">
        <v>1.0749099999999999E-2</v>
      </c>
      <c r="AU72" s="252">
        <v>1.16028E-2</v>
      </c>
      <c r="AV72" s="252">
        <v>1.23631E-2</v>
      </c>
      <c r="AW72" s="252">
        <v>1.3075399999999999E-2</v>
      </c>
      <c r="AX72" s="252">
        <v>6.2700000000000006E-5</v>
      </c>
      <c r="AY72" s="252">
        <v>1.393E-4</v>
      </c>
      <c r="AZ72" s="252">
        <v>3.0810000000000001E-4</v>
      </c>
      <c r="BA72" s="252">
        <v>4.8149999999999999E-4</v>
      </c>
      <c r="BB72" s="252">
        <v>6.4289999999999996E-4</v>
      </c>
      <c r="BC72" s="252">
        <v>8.2569999999999996E-4</v>
      </c>
      <c r="BD72" s="252">
        <v>1.0062999999999999E-3</v>
      </c>
      <c r="BE72" s="252">
        <v>1.3599E-3</v>
      </c>
      <c r="BF72" s="252">
        <v>1.6236E-3</v>
      </c>
      <c r="BG72" s="252">
        <v>3.3436999999999998E-3</v>
      </c>
      <c r="BH72" s="252">
        <v>4.9002000000000004E-3</v>
      </c>
      <c r="BI72" s="252">
        <v>6.4121999999999998E-3</v>
      </c>
      <c r="BJ72" s="252">
        <v>7.9010999999999994E-3</v>
      </c>
      <c r="BK72" s="252">
        <v>9.3787000000000002E-3</v>
      </c>
      <c r="BL72" s="252">
        <v>1.08506E-2</v>
      </c>
      <c r="BM72" s="252">
        <v>1.2319500000000001E-2</v>
      </c>
      <c r="BN72" s="252">
        <v>1.37866E-2</v>
      </c>
      <c r="BO72" s="252">
        <v>1.52526E-2</v>
      </c>
      <c r="BP72" s="252">
        <v>-1.5999999999999999E-6</v>
      </c>
      <c r="BQ72" s="252">
        <v>-4.4000000000000002E-6</v>
      </c>
      <c r="BR72" s="252">
        <v>-6.3999999999999997E-6</v>
      </c>
      <c r="BS72" s="252">
        <v>-1.5999999999999999E-6</v>
      </c>
      <c r="BT72" s="252">
        <v>1.2099999999999999E-5</v>
      </c>
      <c r="BU72" s="252">
        <v>2.8399999999999999E-5</v>
      </c>
      <c r="BV72" s="252">
        <v>4.4499999999999997E-5</v>
      </c>
      <c r="BW72" s="252">
        <v>5.6499999999999998E-5</v>
      </c>
      <c r="BX72" s="252">
        <v>6.8499999999999998E-5</v>
      </c>
      <c r="BY72" s="252">
        <v>5.6900000000000001E-5</v>
      </c>
      <c r="BZ72" s="252">
        <v>-1.4550000000000001E-4</v>
      </c>
      <c r="CA72" s="252">
        <v>-1.6559999999999999E-4</v>
      </c>
      <c r="CB72" s="252">
        <v>-4.5399999999999999E-5</v>
      </c>
      <c r="CC72" s="252">
        <v>1.11E-5</v>
      </c>
      <c r="CD72" s="252">
        <v>3.6359999999999999E-3</v>
      </c>
      <c r="CE72" s="252">
        <v>-1.7311E-3</v>
      </c>
      <c r="CF72" s="252">
        <v>-5.398E-4</v>
      </c>
    </row>
    <row r="73" spans="1:84" s="65" customFormat="1" ht="12" x14ac:dyDescent="0.2">
      <c r="A73" s="59" t="s">
        <v>105</v>
      </c>
      <c r="B73" s="252">
        <v>2.26E-5</v>
      </c>
      <c r="C73" s="252">
        <v>9.2800000000000006E-5</v>
      </c>
      <c r="D73" s="252">
        <v>2.7409999999999999E-4</v>
      </c>
      <c r="E73" s="252">
        <v>8.5550000000000003E-4</v>
      </c>
      <c r="F73" s="252">
        <v>1.5749E-3</v>
      </c>
      <c r="G73" s="252">
        <v>2.333E-3</v>
      </c>
      <c r="H73" s="252">
        <v>3.0896999999999999E-3</v>
      </c>
      <c r="I73" s="252">
        <v>3.8741000000000001E-3</v>
      </c>
      <c r="J73" s="252">
        <v>5.2886000000000001E-3</v>
      </c>
      <c r="K73" s="252">
        <v>6.5288000000000004E-3</v>
      </c>
      <c r="L73" s="252">
        <v>1.1585700000000001E-2</v>
      </c>
      <c r="M73" s="252">
        <v>1.5614299999999999E-2</v>
      </c>
      <c r="N73" s="252">
        <v>-5.4949999999999997E-4</v>
      </c>
      <c r="O73" s="252">
        <v>-5.6369999999999999E-4</v>
      </c>
      <c r="P73" s="252">
        <v>2.1100000000000001E-5</v>
      </c>
      <c r="Q73" s="252">
        <v>7.7559999999999999E-4</v>
      </c>
      <c r="R73" s="252">
        <v>1.4291E-3</v>
      </c>
      <c r="S73" s="252">
        <v>1.9298E-3</v>
      </c>
      <c r="T73" s="252">
        <v>2.3789000000000002E-3</v>
      </c>
      <c r="U73" s="252">
        <v>3.0506999999999999E-3</v>
      </c>
      <c r="V73" s="252">
        <v>3.7279000000000001E-3</v>
      </c>
      <c r="W73" s="252">
        <v>7.9381E-3</v>
      </c>
      <c r="X73" s="252">
        <v>1.1693200000000001E-2</v>
      </c>
      <c r="Y73" s="252">
        <v>1.49058E-2</v>
      </c>
      <c r="Z73" s="252">
        <v>1.78169E-2</v>
      </c>
      <c r="AA73" s="252">
        <v>2.0564099999999998E-2</v>
      </c>
      <c r="AB73" s="252">
        <v>2.3227100000000001E-2</v>
      </c>
      <c r="AC73" s="252">
        <v>2.58497E-2</v>
      </c>
      <c r="AD73" s="252">
        <v>2.8454400000000001E-2</v>
      </c>
      <c r="AE73" s="252">
        <v>3.1052400000000001E-2</v>
      </c>
      <c r="AF73" s="252">
        <v>2.3E-5</v>
      </c>
      <c r="AG73" s="252">
        <v>7.6699999999999994E-5</v>
      </c>
      <c r="AH73" s="252">
        <v>5.5949999999999999E-4</v>
      </c>
      <c r="AI73" s="252">
        <v>1.2753E-3</v>
      </c>
      <c r="AJ73" s="252">
        <v>1.9835E-3</v>
      </c>
      <c r="AK73" s="252">
        <v>2.5644000000000001E-3</v>
      </c>
      <c r="AL73" s="252">
        <v>3.1873000000000001E-3</v>
      </c>
      <c r="AM73" s="252">
        <v>4.1827000000000001E-3</v>
      </c>
      <c r="AN73" s="252">
        <v>4.9465999999999998E-3</v>
      </c>
      <c r="AO73" s="252">
        <v>8.1512000000000008E-3</v>
      </c>
      <c r="AP73" s="252">
        <v>1.1105500000000001E-2</v>
      </c>
      <c r="AQ73" s="252">
        <v>1.41713E-2</v>
      </c>
      <c r="AR73" s="252">
        <v>1.6853699999999999E-2</v>
      </c>
      <c r="AS73" s="252">
        <v>2.0480600000000002E-2</v>
      </c>
      <c r="AT73" s="252">
        <v>2.3307700000000001E-2</v>
      </c>
      <c r="AU73" s="252">
        <v>2.5193500000000001E-2</v>
      </c>
      <c r="AV73" s="252">
        <v>2.6917799999999999E-2</v>
      </c>
      <c r="AW73" s="252">
        <v>2.8571900000000001E-2</v>
      </c>
      <c r="AX73" s="252">
        <v>1.172E-4</v>
      </c>
      <c r="AY73" s="252">
        <v>2.6259999999999999E-4</v>
      </c>
      <c r="AZ73" s="252">
        <v>5.8989999999999997E-4</v>
      </c>
      <c r="BA73" s="252">
        <v>9.3369999999999998E-4</v>
      </c>
      <c r="BB73" s="252">
        <v>1.2611E-3</v>
      </c>
      <c r="BC73" s="252">
        <v>1.6364999999999999E-3</v>
      </c>
      <c r="BD73" s="252">
        <v>2.013E-3</v>
      </c>
      <c r="BE73" s="252">
        <v>2.7642999999999999E-3</v>
      </c>
      <c r="BF73" s="252">
        <v>3.3436999999999998E-3</v>
      </c>
      <c r="BG73" s="252">
        <v>7.1599000000000003E-3</v>
      </c>
      <c r="BH73" s="252">
        <v>1.0679299999999999E-2</v>
      </c>
      <c r="BI73" s="252">
        <v>1.4106799999999999E-2</v>
      </c>
      <c r="BJ73" s="252">
        <v>1.7482299999999999E-2</v>
      </c>
      <c r="BK73" s="252">
        <v>2.0830899999999999E-2</v>
      </c>
      <c r="BL73" s="252">
        <v>2.4165499999999999E-2</v>
      </c>
      <c r="BM73" s="252">
        <v>2.74924E-2</v>
      </c>
      <c r="BN73" s="252">
        <v>3.08147E-2</v>
      </c>
      <c r="BO73" s="252">
        <v>3.4134100000000001E-2</v>
      </c>
      <c r="BP73" s="252">
        <v>-3.9999999999999998E-6</v>
      </c>
      <c r="BQ73" s="252">
        <v>-1.1199999999999999E-5</v>
      </c>
      <c r="BR73" s="252">
        <v>-1.7499999999999998E-5</v>
      </c>
      <c r="BS73" s="252">
        <v>-1.04E-5</v>
      </c>
      <c r="BT73" s="252">
        <v>1.8300000000000001E-5</v>
      </c>
      <c r="BU73" s="252">
        <v>5.4299999999999998E-5</v>
      </c>
      <c r="BV73" s="252">
        <v>9.1000000000000003E-5</v>
      </c>
      <c r="BW73" s="252">
        <v>1.197E-4</v>
      </c>
      <c r="BX73" s="252">
        <v>1.5229999999999999E-4</v>
      </c>
      <c r="BY73" s="252">
        <v>1.3239999999999999E-4</v>
      </c>
      <c r="BZ73" s="252">
        <v>-3.3090000000000002E-4</v>
      </c>
      <c r="CA73" s="252">
        <v>-3.0919999999999998E-4</v>
      </c>
      <c r="CB73" s="252">
        <v>-8.6799999999999996E-5</v>
      </c>
      <c r="CC73" s="252">
        <v>1.6200000000000001E-5</v>
      </c>
      <c r="CD73" s="252">
        <v>8.1723999999999998E-3</v>
      </c>
      <c r="CE73" s="252">
        <v>-4.1701999999999998E-3</v>
      </c>
      <c r="CF73" s="252">
        <v>-6.1519999999999999E-4</v>
      </c>
    </row>
    <row r="74" spans="1:84" s="65" customFormat="1" ht="12" x14ac:dyDescent="0.2">
      <c r="A74" s="59" t="s">
        <v>106</v>
      </c>
      <c r="B74" s="252">
        <v>3.1699999999999998E-5</v>
      </c>
      <c r="C74" s="252">
        <v>1.3349999999999999E-4</v>
      </c>
      <c r="D74" s="252">
        <v>3.9800000000000002E-4</v>
      </c>
      <c r="E74" s="252">
        <v>1.2424999999999999E-3</v>
      </c>
      <c r="F74" s="252">
        <v>2.2847000000000002E-3</v>
      </c>
      <c r="G74" s="252">
        <v>3.3846000000000002E-3</v>
      </c>
      <c r="H74" s="252">
        <v>4.4863999999999998E-3</v>
      </c>
      <c r="I74" s="252">
        <v>5.6331999999999997E-3</v>
      </c>
      <c r="J74" s="252">
        <v>7.7156999999999998E-3</v>
      </c>
      <c r="K74" s="252">
        <v>9.5563000000000002E-3</v>
      </c>
      <c r="L74" s="252">
        <v>1.7159500000000001E-2</v>
      </c>
      <c r="M74" s="252">
        <v>2.3281300000000001E-2</v>
      </c>
      <c r="N74" s="252">
        <v>-7.559E-4</v>
      </c>
      <c r="O74" s="252">
        <v>-7.7590000000000005E-4</v>
      </c>
      <c r="P74" s="252">
        <v>9.6799999999999995E-5</v>
      </c>
      <c r="Q74" s="252">
        <v>1.2193E-3</v>
      </c>
      <c r="R74" s="252">
        <v>2.1878000000000002E-3</v>
      </c>
      <c r="S74" s="252">
        <v>2.9260000000000002E-3</v>
      </c>
      <c r="T74" s="252">
        <v>3.5879000000000002E-3</v>
      </c>
      <c r="U74" s="252">
        <v>4.5748999999999998E-3</v>
      </c>
      <c r="V74" s="252">
        <v>5.5751999999999998E-3</v>
      </c>
      <c r="W74" s="252">
        <v>1.18507E-2</v>
      </c>
      <c r="X74" s="252">
        <v>1.7460900000000001E-2</v>
      </c>
      <c r="Y74" s="252">
        <v>2.2257599999999999E-2</v>
      </c>
      <c r="Z74" s="252">
        <v>2.66021E-2</v>
      </c>
      <c r="AA74" s="252">
        <v>3.0701599999999999E-2</v>
      </c>
      <c r="AB74" s="252">
        <v>3.4675299999999999E-2</v>
      </c>
      <c r="AC74" s="252">
        <v>3.8588799999999999E-2</v>
      </c>
      <c r="AD74" s="252">
        <v>4.2475600000000002E-2</v>
      </c>
      <c r="AE74" s="252">
        <v>4.6352400000000002E-2</v>
      </c>
      <c r="AF74" s="252">
        <v>6.4599999999999998E-5</v>
      </c>
      <c r="AG74" s="252">
        <v>1.093E-4</v>
      </c>
      <c r="AH74" s="252">
        <v>8.1729999999999997E-4</v>
      </c>
      <c r="AI74" s="252">
        <v>1.8776999999999999E-3</v>
      </c>
      <c r="AJ74" s="252">
        <v>2.9168000000000002E-3</v>
      </c>
      <c r="AK74" s="252">
        <v>3.7634000000000001E-3</v>
      </c>
      <c r="AL74" s="252">
        <v>4.6712000000000004E-3</v>
      </c>
      <c r="AM74" s="252">
        <v>6.1259000000000001E-3</v>
      </c>
      <c r="AN74" s="252">
        <v>7.2532999999999999E-3</v>
      </c>
      <c r="AO74" s="252">
        <v>1.20909E-2</v>
      </c>
      <c r="AP74" s="252">
        <v>1.6581200000000001E-2</v>
      </c>
      <c r="AQ74" s="252">
        <v>2.1189199999999998E-2</v>
      </c>
      <c r="AR74" s="252">
        <v>2.5182300000000001E-2</v>
      </c>
      <c r="AS74" s="252">
        <v>3.0572599999999998E-2</v>
      </c>
      <c r="AT74" s="252">
        <v>3.4780199999999997E-2</v>
      </c>
      <c r="AU74" s="252">
        <v>3.7608599999999999E-2</v>
      </c>
      <c r="AV74" s="252">
        <v>4.02222E-2</v>
      </c>
      <c r="AW74" s="252">
        <v>4.2751699999999997E-2</v>
      </c>
      <c r="AX74" s="252">
        <v>1.6750000000000001E-4</v>
      </c>
      <c r="AY74" s="252">
        <v>3.7669999999999999E-4</v>
      </c>
      <c r="AZ74" s="252">
        <v>8.4999999999999995E-4</v>
      </c>
      <c r="BA74" s="252">
        <v>1.3488E-3</v>
      </c>
      <c r="BB74" s="252">
        <v>1.8257E-3</v>
      </c>
      <c r="BC74" s="252">
        <v>2.3738000000000001E-3</v>
      </c>
      <c r="BD74" s="252">
        <v>2.9258000000000001E-3</v>
      </c>
      <c r="BE74" s="252">
        <v>4.0343999999999996E-3</v>
      </c>
      <c r="BF74" s="252">
        <v>4.9002000000000004E-3</v>
      </c>
      <c r="BG74" s="252">
        <v>1.0679299999999999E-2</v>
      </c>
      <c r="BH74" s="252">
        <v>1.61099E-2</v>
      </c>
      <c r="BI74" s="252">
        <v>2.1430299999999999E-2</v>
      </c>
      <c r="BJ74" s="252">
        <v>2.66793E-2</v>
      </c>
      <c r="BK74" s="252">
        <v>3.1888399999999997E-2</v>
      </c>
      <c r="BL74" s="252">
        <v>3.7075499999999997E-2</v>
      </c>
      <c r="BM74" s="252">
        <v>4.22499E-2</v>
      </c>
      <c r="BN74" s="252">
        <v>4.74165E-2</v>
      </c>
      <c r="BO74" s="252">
        <v>5.2578100000000003E-2</v>
      </c>
      <c r="BP74" s="252">
        <v>-5.8000000000000004E-6</v>
      </c>
      <c r="BQ74" s="252">
        <v>-1.63E-5</v>
      </c>
      <c r="BR74" s="252">
        <v>-2.55E-5</v>
      </c>
      <c r="BS74" s="252">
        <v>-1.38E-5</v>
      </c>
      <c r="BT74" s="252">
        <v>3.1600000000000002E-5</v>
      </c>
      <c r="BU74" s="252">
        <v>8.8999999999999995E-5</v>
      </c>
      <c r="BV74" s="252">
        <v>1.485E-4</v>
      </c>
      <c r="BW74" s="252">
        <v>1.964E-4</v>
      </c>
      <c r="BX74" s="252">
        <v>2.5559999999999998E-4</v>
      </c>
      <c r="BY74" s="252">
        <v>2.3330000000000001E-4</v>
      </c>
      <c r="BZ74" s="252">
        <v>-4.9350000000000002E-4</v>
      </c>
      <c r="CA74" s="252">
        <v>-4.526E-4</v>
      </c>
      <c r="CB74" s="252">
        <v>-1.2329999999999999E-4</v>
      </c>
      <c r="CC74" s="252">
        <v>1.9400000000000001E-5</v>
      </c>
      <c r="CD74" s="252">
        <v>1.2578199999999999E-2</v>
      </c>
      <c r="CE74" s="252">
        <v>-6.5182E-3</v>
      </c>
      <c r="CF74" s="252">
        <v>-6.6379999999999998E-4</v>
      </c>
    </row>
    <row r="75" spans="1:84" s="65" customFormat="1" ht="12" x14ac:dyDescent="0.2">
      <c r="A75" s="59" t="s">
        <v>107</v>
      </c>
      <c r="B75" s="252">
        <v>4.0800000000000002E-5</v>
      </c>
      <c r="C75" s="252">
        <v>1.7420000000000001E-4</v>
      </c>
      <c r="D75" s="252">
        <v>5.2220000000000001E-4</v>
      </c>
      <c r="E75" s="252">
        <v>1.6276000000000001E-3</v>
      </c>
      <c r="F75" s="252">
        <v>2.9857E-3</v>
      </c>
      <c r="G75" s="252">
        <v>4.4167E-3</v>
      </c>
      <c r="H75" s="252">
        <v>5.8510999999999997E-3</v>
      </c>
      <c r="I75" s="252">
        <v>7.3466E-3</v>
      </c>
      <c r="J75" s="252">
        <v>1.0070900000000001E-2</v>
      </c>
      <c r="K75" s="252">
        <v>1.24891E-2</v>
      </c>
      <c r="L75" s="252">
        <v>2.25501E-2</v>
      </c>
      <c r="M75" s="252">
        <v>3.0695500000000001E-2</v>
      </c>
      <c r="N75" s="252">
        <v>-9.4669999999999997E-4</v>
      </c>
      <c r="O75" s="252">
        <v>-9.6679999999999997E-4</v>
      </c>
      <c r="P75" s="252">
        <v>1.894E-4</v>
      </c>
      <c r="Q75" s="252">
        <v>1.6715E-3</v>
      </c>
      <c r="R75" s="252">
        <v>2.9475999999999999E-3</v>
      </c>
      <c r="S75" s="252">
        <v>3.9170999999999997E-3</v>
      </c>
      <c r="T75" s="252">
        <v>4.7863999999999997E-3</v>
      </c>
      <c r="U75" s="252">
        <v>6.0788999999999999E-3</v>
      </c>
      <c r="V75" s="252">
        <v>7.3930000000000003E-3</v>
      </c>
      <c r="W75" s="252">
        <v>1.56834E-2</v>
      </c>
      <c r="X75" s="252">
        <v>2.3107099999999998E-2</v>
      </c>
      <c r="Y75" s="252">
        <v>2.9452599999999999E-2</v>
      </c>
      <c r="Z75" s="252">
        <v>3.5198899999999998E-2</v>
      </c>
      <c r="AA75" s="252">
        <v>4.0620700000000003E-2</v>
      </c>
      <c r="AB75" s="252">
        <v>4.5876300000000002E-2</v>
      </c>
      <c r="AC75" s="252">
        <v>5.1052199999999999E-2</v>
      </c>
      <c r="AD75" s="252">
        <v>5.6193E-2</v>
      </c>
      <c r="AE75" s="252">
        <v>6.13205E-2</v>
      </c>
      <c r="AF75" s="252">
        <v>1.2320000000000001E-4</v>
      </c>
      <c r="AG75" s="252">
        <v>1.45E-4</v>
      </c>
      <c r="AH75" s="252">
        <v>1.0792E-3</v>
      </c>
      <c r="AI75" s="252">
        <v>2.4840999999999999E-3</v>
      </c>
      <c r="AJ75" s="252">
        <v>3.8476000000000001E-3</v>
      </c>
      <c r="AK75" s="252">
        <v>4.9512999999999996E-3</v>
      </c>
      <c r="AL75" s="252">
        <v>6.1343999999999999E-3</v>
      </c>
      <c r="AM75" s="252">
        <v>8.0307999999999994E-3</v>
      </c>
      <c r="AN75" s="252">
        <v>9.5073999999999992E-3</v>
      </c>
      <c r="AO75" s="252">
        <v>1.5927199999999999E-2</v>
      </c>
      <c r="AP75" s="252">
        <v>2.1910499999999999E-2</v>
      </c>
      <c r="AQ75" s="252">
        <v>2.80141E-2</v>
      </c>
      <c r="AR75" s="252">
        <v>3.3274199999999997E-2</v>
      </c>
      <c r="AS75" s="252">
        <v>4.03694E-2</v>
      </c>
      <c r="AT75" s="252">
        <v>4.5909899999999997E-2</v>
      </c>
      <c r="AU75" s="252">
        <v>4.9647499999999997E-2</v>
      </c>
      <c r="AV75" s="252">
        <v>5.3119800000000002E-2</v>
      </c>
      <c r="AW75" s="252">
        <v>5.64956E-2</v>
      </c>
      <c r="AX75" s="252">
        <v>2.1689999999999999E-4</v>
      </c>
      <c r="AY75" s="252">
        <v>4.8870000000000001E-4</v>
      </c>
      <c r="AZ75" s="252">
        <v>1.1054000000000001E-3</v>
      </c>
      <c r="BA75" s="252">
        <v>1.7557E-3</v>
      </c>
      <c r="BB75" s="252">
        <v>2.3779999999999999E-3</v>
      </c>
      <c r="BC75" s="252">
        <v>3.0937E-3</v>
      </c>
      <c r="BD75" s="252">
        <v>3.8157E-3</v>
      </c>
      <c r="BE75" s="252">
        <v>5.2697000000000004E-3</v>
      </c>
      <c r="BF75" s="252">
        <v>6.4121999999999998E-3</v>
      </c>
      <c r="BG75" s="252">
        <v>1.4106799999999999E-2</v>
      </c>
      <c r="BH75" s="252">
        <v>2.1430299999999999E-2</v>
      </c>
      <c r="BI75" s="252">
        <v>2.8639700000000001E-2</v>
      </c>
      <c r="BJ75" s="252">
        <v>3.5763400000000001E-2</v>
      </c>
      <c r="BK75" s="252">
        <v>4.2835699999999997E-2</v>
      </c>
      <c r="BL75" s="252">
        <v>4.98783E-2</v>
      </c>
      <c r="BM75" s="252">
        <v>5.6903299999999997E-2</v>
      </c>
      <c r="BN75" s="252">
        <v>6.3917299999999996E-2</v>
      </c>
      <c r="BO75" s="252">
        <v>7.0924000000000001E-2</v>
      </c>
      <c r="BP75" s="252">
        <v>-7.5000000000000002E-6</v>
      </c>
      <c r="BQ75" s="252">
        <v>-2.09E-5</v>
      </c>
      <c r="BR75" s="252">
        <v>-3.26E-5</v>
      </c>
      <c r="BS75" s="252">
        <v>-1.56E-5</v>
      </c>
      <c r="BT75" s="252">
        <v>4.6900000000000002E-5</v>
      </c>
      <c r="BU75" s="252">
        <v>1.261E-4</v>
      </c>
      <c r="BV75" s="252">
        <v>2.0900000000000001E-4</v>
      </c>
      <c r="BW75" s="252">
        <v>2.764E-4</v>
      </c>
      <c r="BX75" s="252">
        <v>3.635E-4</v>
      </c>
      <c r="BY75" s="252">
        <v>3.3970000000000002E-4</v>
      </c>
      <c r="BZ75" s="252">
        <v>-6.5269999999999998E-4</v>
      </c>
      <c r="CA75" s="252">
        <v>-5.9570000000000001E-4</v>
      </c>
      <c r="CB75" s="252">
        <v>-1.5559999999999999E-4</v>
      </c>
      <c r="CC75" s="252">
        <v>2.2099999999999998E-5</v>
      </c>
      <c r="CD75" s="252">
        <v>1.69266E-2</v>
      </c>
      <c r="CE75" s="252">
        <v>-8.8459000000000003E-3</v>
      </c>
      <c r="CF75" s="252">
        <v>-7.3110000000000004E-4</v>
      </c>
    </row>
    <row r="76" spans="1:84" s="65" customFormat="1" ht="12" x14ac:dyDescent="0.2">
      <c r="A76" s="59" t="s">
        <v>108</v>
      </c>
      <c r="B76" s="252">
        <v>4.9700000000000002E-5</v>
      </c>
      <c r="C76" s="252">
        <v>2.1460000000000001E-4</v>
      </c>
      <c r="D76" s="252">
        <v>6.4559999999999997E-4</v>
      </c>
      <c r="E76" s="252">
        <v>2.0102000000000002E-3</v>
      </c>
      <c r="F76" s="252">
        <v>3.6805000000000002E-3</v>
      </c>
      <c r="G76" s="252">
        <v>5.4377000000000002E-3</v>
      </c>
      <c r="H76" s="252">
        <v>7.1989000000000003E-3</v>
      </c>
      <c r="I76" s="252">
        <v>9.0367999999999993E-3</v>
      </c>
      <c r="J76" s="252">
        <v>1.2390699999999999E-2</v>
      </c>
      <c r="K76" s="252">
        <v>1.5375399999999999E-2</v>
      </c>
      <c r="L76" s="252">
        <v>2.7849200000000001E-2</v>
      </c>
      <c r="M76" s="252">
        <v>3.7981800000000003E-2</v>
      </c>
      <c r="N76" s="252">
        <v>-1.1324E-3</v>
      </c>
      <c r="O76" s="252">
        <v>-1.1505E-3</v>
      </c>
      <c r="P76" s="252">
        <v>2.8600000000000001E-4</v>
      </c>
      <c r="Q76" s="252">
        <v>2.1234000000000001E-3</v>
      </c>
      <c r="R76" s="252">
        <v>3.7036E-3</v>
      </c>
      <c r="S76" s="252">
        <v>4.9015999999999999E-3</v>
      </c>
      <c r="T76" s="252">
        <v>5.9756000000000002E-3</v>
      </c>
      <c r="U76" s="252">
        <v>7.5693000000000002E-3</v>
      </c>
      <c r="V76" s="252">
        <v>9.1926000000000004E-3</v>
      </c>
      <c r="W76" s="252">
        <v>1.94708E-2</v>
      </c>
      <c r="X76" s="252">
        <v>2.8684500000000002E-2</v>
      </c>
      <c r="Y76" s="252">
        <v>3.6559099999999997E-2</v>
      </c>
      <c r="Z76" s="252">
        <v>4.36893E-2</v>
      </c>
      <c r="AA76" s="252">
        <v>5.0416599999999999E-2</v>
      </c>
      <c r="AB76" s="252">
        <v>5.69379E-2</v>
      </c>
      <c r="AC76" s="252">
        <v>6.3360299999999994E-2</v>
      </c>
      <c r="AD76" s="252">
        <v>6.9739200000000001E-2</v>
      </c>
      <c r="AE76" s="252">
        <v>7.6101699999999994E-2</v>
      </c>
      <c r="AF76" s="252">
        <v>1.875E-4</v>
      </c>
      <c r="AG76" s="252">
        <v>1.816E-4</v>
      </c>
      <c r="AH76" s="252">
        <v>1.3408000000000001E-3</v>
      </c>
      <c r="AI76" s="252">
        <v>3.0885999999999999E-3</v>
      </c>
      <c r="AJ76" s="252">
        <v>4.7729000000000001E-3</v>
      </c>
      <c r="AK76" s="252">
        <v>6.1295000000000004E-3</v>
      </c>
      <c r="AL76" s="252">
        <v>7.5833000000000003E-3</v>
      </c>
      <c r="AM76" s="252">
        <v>9.9132999999999999E-3</v>
      </c>
      <c r="AN76" s="252">
        <v>1.1732599999999999E-2</v>
      </c>
      <c r="AO76" s="252">
        <v>1.9707599999999999E-2</v>
      </c>
      <c r="AP76" s="252">
        <v>2.7160299999999998E-2</v>
      </c>
      <c r="AQ76" s="252">
        <v>3.4735299999999997E-2</v>
      </c>
      <c r="AR76" s="252">
        <v>4.1241399999999998E-2</v>
      </c>
      <c r="AS76" s="252">
        <v>5.0013200000000001E-2</v>
      </c>
      <c r="AT76" s="252">
        <v>5.6863700000000003E-2</v>
      </c>
      <c r="AU76" s="252">
        <v>6.1494E-2</v>
      </c>
      <c r="AV76" s="252">
        <v>6.5809300000000001E-2</v>
      </c>
      <c r="AW76" s="252">
        <v>7.0015999999999995E-2</v>
      </c>
      <c r="AX76" s="252">
        <v>2.656E-4</v>
      </c>
      <c r="AY76" s="252">
        <v>5.9949999999999999E-4</v>
      </c>
      <c r="AZ76" s="252">
        <v>1.3577999999999999E-3</v>
      </c>
      <c r="BA76" s="252">
        <v>2.1578000000000001E-3</v>
      </c>
      <c r="BB76" s="252">
        <v>2.9233000000000002E-3</v>
      </c>
      <c r="BC76" s="252">
        <v>3.8043E-3</v>
      </c>
      <c r="BD76" s="252">
        <v>4.6934999999999998E-3</v>
      </c>
      <c r="BE76" s="252">
        <v>6.4869999999999997E-3</v>
      </c>
      <c r="BF76" s="252">
        <v>7.9010999999999994E-3</v>
      </c>
      <c r="BG76" s="252">
        <v>1.7482299999999999E-2</v>
      </c>
      <c r="BH76" s="252">
        <v>2.66793E-2</v>
      </c>
      <c r="BI76" s="252">
        <v>3.5763400000000001E-2</v>
      </c>
      <c r="BJ76" s="252">
        <v>4.47496E-2</v>
      </c>
      <c r="BK76" s="252">
        <v>5.3673800000000001E-2</v>
      </c>
      <c r="BL76" s="252">
        <v>6.2560900000000003E-2</v>
      </c>
      <c r="BM76" s="252">
        <v>7.1425500000000003E-2</v>
      </c>
      <c r="BN76" s="252">
        <v>8.0275700000000005E-2</v>
      </c>
      <c r="BO76" s="252">
        <v>8.9116399999999998E-2</v>
      </c>
      <c r="BP76" s="252">
        <v>-9.0999999999999993E-6</v>
      </c>
      <c r="BQ76" s="252">
        <v>-2.55E-5</v>
      </c>
      <c r="BR76" s="252">
        <v>-3.9499999999999998E-5</v>
      </c>
      <c r="BS76" s="252">
        <v>-1.7E-5</v>
      </c>
      <c r="BT76" s="252">
        <v>6.2600000000000004E-5</v>
      </c>
      <c r="BU76" s="252">
        <v>1.6349999999999999E-4</v>
      </c>
      <c r="BV76" s="252">
        <v>2.6949999999999999E-4</v>
      </c>
      <c r="BW76" s="252">
        <v>3.5639999999999999E-4</v>
      </c>
      <c r="BX76" s="252">
        <v>4.7110000000000001E-4</v>
      </c>
      <c r="BY76" s="252">
        <v>4.46E-4</v>
      </c>
      <c r="BZ76" s="252">
        <v>-8.1039999999999997E-4</v>
      </c>
      <c r="CA76" s="252">
        <v>-7.3740000000000003E-4</v>
      </c>
      <c r="CB76" s="252">
        <v>-1.8550000000000001E-4</v>
      </c>
      <c r="CC76" s="252">
        <v>2.4600000000000002E-5</v>
      </c>
      <c r="CD76" s="252">
        <v>2.12216E-2</v>
      </c>
      <c r="CE76" s="252">
        <v>-1.1155E-2</v>
      </c>
      <c r="CF76" s="252">
        <v>-8.0289999999999995E-4</v>
      </c>
    </row>
    <row r="77" spans="1:84" s="65" customFormat="1" ht="12" x14ac:dyDescent="0.2">
      <c r="A77" s="59" t="s">
        <v>109</v>
      </c>
      <c r="B77" s="252">
        <v>5.8600000000000001E-5</v>
      </c>
      <c r="C77" s="252">
        <v>2.5480000000000001E-4</v>
      </c>
      <c r="D77" s="252">
        <v>7.6860000000000003E-4</v>
      </c>
      <c r="E77" s="252">
        <v>2.3909999999999999E-3</v>
      </c>
      <c r="F77" s="252">
        <v>4.3717000000000001E-3</v>
      </c>
      <c r="G77" s="252">
        <v>6.4526000000000002E-3</v>
      </c>
      <c r="H77" s="252">
        <v>8.5380000000000005E-3</v>
      </c>
      <c r="I77" s="252">
        <v>1.07154E-2</v>
      </c>
      <c r="J77" s="252">
        <v>1.4693299999999999E-2</v>
      </c>
      <c r="K77" s="252">
        <v>1.8239399999999999E-2</v>
      </c>
      <c r="L77" s="252">
        <v>3.3104099999999997E-2</v>
      </c>
      <c r="M77" s="252">
        <v>4.5205599999999999E-2</v>
      </c>
      <c r="N77" s="252">
        <v>-1.3165E-3</v>
      </c>
      <c r="O77" s="252">
        <v>-1.3319E-3</v>
      </c>
      <c r="P77" s="252">
        <v>3.8329999999999999E-4</v>
      </c>
      <c r="Q77" s="252">
        <v>2.5736999999999999E-3</v>
      </c>
      <c r="R77" s="252">
        <v>4.4559999999999999E-3</v>
      </c>
      <c r="S77" s="252">
        <v>5.8811999999999996E-3</v>
      </c>
      <c r="T77" s="252">
        <v>7.1586999999999996E-3</v>
      </c>
      <c r="U77" s="252">
        <v>9.0513999999999994E-3</v>
      </c>
      <c r="V77" s="252">
        <v>1.09815E-2</v>
      </c>
      <c r="W77" s="252">
        <v>2.32336E-2</v>
      </c>
      <c r="X77" s="252">
        <v>3.42248E-2</v>
      </c>
      <c r="Y77" s="252">
        <v>4.3617799999999998E-2</v>
      </c>
      <c r="Z77" s="252">
        <v>5.21222E-2</v>
      </c>
      <c r="AA77" s="252">
        <v>6.0146199999999997E-2</v>
      </c>
      <c r="AB77" s="252">
        <v>6.7924300000000007E-2</v>
      </c>
      <c r="AC77" s="252">
        <v>7.5584600000000002E-2</v>
      </c>
      <c r="AD77" s="252">
        <v>8.3193100000000006E-2</v>
      </c>
      <c r="AE77" s="252">
        <v>9.0782000000000002E-2</v>
      </c>
      <c r="AF77" s="252">
        <v>2.5319999999999997E-4</v>
      </c>
      <c r="AG77" s="252">
        <v>2.1819999999999999E-4</v>
      </c>
      <c r="AH77" s="252">
        <v>1.6017E-3</v>
      </c>
      <c r="AI77" s="252">
        <v>3.6906999999999999E-3</v>
      </c>
      <c r="AJ77" s="252">
        <v>5.6939E-3</v>
      </c>
      <c r="AK77" s="252">
        <v>7.3016000000000001E-3</v>
      </c>
      <c r="AL77" s="252">
        <v>9.0240000000000008E-3</v>
      </c>
      <c r="AM77" s="252">
        <v>1.17839E-2</v>
      </c>
      <c r="AN77" s="252">
        <v>1.3942599999999999E-2</v>
      </c>
      <c r="AO77" s="252">
        <v>2.3459299999999999E-2</v>
      </c>
      <c r="AP77" s="252">
        <v>3.2368899999999999E-2</v>
      </c>
      <c r="AQ77" s="252">
        <v>4.1403099999999998E-2</v>
      </c>
      <c r="AR77" s="252">
        <v>4.9144800000000002E-2</v>
      </c>
      <c r="AS77" s="252">
        <v>5.9579500000000001E-2</v>
      </c>
      <c r="AT77" s="252">
        <v>6.7728999999999998E-2</v>
      </c>
      <c r="AU77" s="252">
        <v>7.3244199999999995E-2</v>
      </c>
      <c r="AV77" s="252">
        <v>7.8395000000000006E-2</v>
      </c>
      <c r="AW77" s="252">
        <v>8.3424799999999993E-2</v>
      </c>
      <c r="AX77" s="252">
        <v>3.1409999999999999E-4</v>
      </c>
      <c r="AY77" s="252">
        <v>7.0960000000000001E-4</v>
      </c>
      <c r="AZ77" s="252">
        <v>1.6087E-3</v>
      </c>
      <c r="BA77" s="252">
        <v>2.5573000000000002E-3</v>
      </c>
      <c r="BB77" s="252">
        <v>3.4651999999999999E-3</v>
      </c>
      <c r="BC77" s="252">
        <v>4.5100000000000001E-3</v>
      </c>
      <c r="BD77" s="252">
        <v>5.5650999999999999E-3</v>
      </c>
      <c r="BE77" s="252">
        <v>7.6953000000000004E-3</v>
      </c>
      <c r="BF77" s="252">
        <v>9.3787000000000002E-3</v>
      </c>
      <c r="BG77" s="252">
        <v>2.0830899999999999E-2</v>
      </c>
      <c r="BH77" s="252">
        <v>3.1888399999999997E-2</v>
      </c>
      <c r="BI77" s="252">
        <v>4.2835699999999997E-2</v>
      </c>
      <c r="BJ77" s="252">
        <v>5.3673800000000001E-2</v>
      </c>
      <c r="BK77" s="252">
        <v>6.4439399999999994E-2</v>
      </c>
      <c r="BL77" s="252">
        <v>7.51608E-2</v>
      </c>
      <c r="BM77" s="252">
        <v>8.5854799999999995E-2</v>
      </c>
      <c r="BN77" s="252">
        <v>9.6531199999999998E-2</v>
      </c>
      <c r="BO77" s="252">
        <v>0.1071957</v>
      </c>
      <c r="BP77" s="252">
        <v>-1.0699999999999999E-5</v>
      </c>
      <c r="BQ77" s="252">
        <v>-3.0000000000000001E-5</v>
      </c>
      <c r="BR77" s="252">
        <v>-4.6300000000000001E-5</v>
      </c>
      <c r="BS77" s="252">
        <v>-1.84E-5</v>
      </c>
      <c r="BT77" s="252">
        <v>7.8300000000000006E-5</v>
      </c>
      <c r="BU77" s="252">
        <v>2.006E-4</v>
      </c>
      <c r="BV77" s="252">
        <v>3.2959999999999999E-4</v>
      </c>
      <c r="BW77" s="252">
        <v>4.3580000000000002E-4</v>
      </c>
      <c r="BX77" s="252">
        <v>5.7810000000000001E-4</v>
      </c>
      <c r="BY77" s="252">
        <v>5.5159999999999996E-4</v>
      </c>
      <c r="BZ77" s="252">
        <v>-9.6719999999999998E-4</v>
      </c>
      <c r="CA77" s="252">
        <v>-8.7810000000000004E-4</v>
      </c>
      <c r="CB77" s="252">
        <v>-2.143E-4</v>
      </c>
      <c r="CC77" s="252">
        <v>2.7100000000000001E-5</v>
      </c>
      <c r="CD77" s="252">
        <v>2.5483100000000002E-2</v>
      </c>
      <c r="CE77" s="252">
        <v>-1.3450699999999999E-2</v>
      </c>
      <c r="CF77" s="252">
        <v>-8.7560000000000003E-4</v>
      </c>
    </row>
    <row r="78" spans="1:84" s="65" customFormat="1" ht="12" x14ac:dyDescent="0.2">
      <c r="A78" s="59" t="s">
        <v>110</v>
      </c>
      <c r="B78" s="252">
        <v>6.7500000000000001E-5</v>
      </c>
      <c r="C78" s="252">
        <v>2.9490000000000001E-4</v>
      </c>
      <c r="D78" s="252">
        <v>8.9110000000000003E-4</v>
      </c>
      <c r="E78" s="252">
        <v>2.7707000000000001E-3</v>
      </c>
      <c r="F78" s="252">
        <v>5.0606999999999996E-3</v>
      </c>
      <c r="G78" s="252">
        <v>7.4641999999999998E-3</v>
      </c>
      <c r="H78" s="252">
        <v>9.8724999999999993E-3</v>
      </c>
      <c r="I78" s="252">
        <v>1.2388100000000001E-2</v>
      </c>
      <c r="J78" s="252">
        <v>1.69873E-2</v>
      </c>
      <c r="K78" s="252">
        <v>2.1092300000000001E-2</v>
      </c>
      <c r="L78" s="252">
        <v>3.8337000000000003E-2</v>
      </c>
      <c r="M78" s="252">
        <v>5.2398199999999999E-2</v>
      </c>
      <c r="N78" s="252">
        <v>-1.5E-3</v>
      </c>
      <c r="O78" s="252">
        <v>-1.5126E-3</v>
      </c>
      <c r="P78" s="252">
        <v>4.8020000000000002E-4</v>
      </c>
      <c r="Q78" s="252">
        <v>3.0222999999999999E-3</v>
      </c>
      <c r="R78" s="252">
        <v>5.2059000000000003E-3</v>
      </c>
      <c r="S78" s="252">
        <v>6.8573999999999996E-3</v>
      </c>
      <c r="T78" s="252">
        <v>8.3377E-3</v>
      </c>
      <c r="U78" s="252">
        <v>1.0528300000000001E-2</v>
      </c>
      <c r="V78" s="252">
        <v>1.2764299999999999E-2</v>
      </c>
      <c r="W78" s="252">
        <v>2.6982599999999999E-2</v>
      </c>
      <c r="X78" s="252">
        <v>3.9744599999999998E-2</v>
      </c>
      <c r="Y78" s="252">
        <v>5.0650100000000003E-2</v>
      </c>
      <c r="Z78" s="252">
        <v>6.0523500000000001E-2</v>
      </c>
      <c r="AA78" s="252">
        <v>6.9838999999999998E-2</v>
      </c>
      <c r="AB78" s="252">
        <v>7.88692E-2</v>
      </c>
      <c r="AC78" s="252">
        <v>8.7762699999999999E-2</v>
      </c>
      <c r="AD78" s="252">
        <v>9.6596100000000004E-2</v>
      </c>
      <c r="AE78" s="252">
        <v>0.10540679999999999</v>
      </c>
      <c r="AF78" s="252">
        <v>3.19E-4</v>
      </c>
      <c r="AG78" s="252">
        <v>2.5480000000000001E-4</v>
      </c>
      <c r="AH78" s="252">
        <v>1.8618E-3</v>
      </c>
      <c r="AI78" s="252">
        <v>4.2910999999999999E-3</v>
      </c>
      <c r="AJ78" s="252">
        <v>6.6121000000000001E-3</v>
      </c>
      <c r="AK78" s="252">
        <v>8.4699000000000007E-3</v>
      </c>
      <c r="AL78" s="252">
        <v>1.0459899999999999E-2</v>
      </c>
      <c r="AM78" s="252">
        <v>1.3648E-2</v>
      </c>
      <c r="AN78" s="252">
        <v>1.6144700000000001E-2</v>
      </c>
      <c r="AO78" s="252">
        <v>2.7195899999999999E-2</v>
      </c>
      <c r="AP78" s="252">
        <v>3.7555900000000003E-2</v>
      </c>
      <c r="AQ78" s="252">
        <v>4.8042899999999999E-2</v>
      </c>
      <c r="AR78" s="252">
        <v>5.70149E-2</v>
      </c>
      <c r="AS78" s="252">
        <v>6.9105600000000003E-2</v>
      </c>
      <c r="AT78" s="252">
        <v>7.8548499999999993E-2</v>
      </c>
      <c r="AU78" s="252">
        <v>8.4944699999999998E-2</v>
      </c>
      <c r="AV78" s="252">
        <v>9.0926900000000005E-2</v>
      </c>
      <c r="AW78" s="252">
        <v>9.6776100000000004E-2</v>
      </c>
      <c r="AX78" s="252">
        <v>3.6240000000000003E-4</v>
      </c>
      <c r="AY78" s="252">
        <v>8.1939999999999997E-4</v>
      </c>
      <c r="AZ78" s="252">
        <v>1.8587E-3</v>
      </c>
      <c r="BA78" s="252">
        <v>2.9554999999999998E-3</v>
      </c>
      <c r="BB78" s="252">
        <v>4.0052000000000004E-3</v>
      </c>
      <c r="BC78" s="252">
        <v>5.2132999999999997E-3</v>
      </c>
      <c r="BD78" s="252">
        <v>6.4336999999999997E-3</v>
      </c>
      <c r="BE78" s="252">
        <v>8.8991999999999995E-3</v>
      </c>
      <c r="BF78" s="252">
        <v>1.08506E-2</v>
      </c>
      <c r="BG78" s="252">
        <v>2.4165499999999999E-2</v>
      </c>
      <c r="BH78" s="252">
        <v>3.7075499999999997E-2</v>
      </c>
      <c r="BI78" s="252">
        <v>4.98783E-2</v>
      </c>
      <c r="BJ78" s="252">
        <v>6.2560900000000003E-2</v>
      </c>
      <c r="BK78" s="252">
        <v>7.51608E-2</v>
      </c>
      <c r="BL78" s="252">
        <v>8.7709200000000001E-2</v>
      </c>
      <c r="BM78" s="252">
        <v>0.10022540000000001</v>
      </c>
      <c r="BN78" s="252">
        <v>0.11272069999999999</v>
      </c>
      <c r="BO78" s="252">
        <v>0.1252019</v>
      </c>
      <c r="BP78" s="252">
        <v>-1.2300000000000001E-5</v>
      </c>
      <c r="BQ78" s="252">
        <v>-3.4499999999999998E-5</v>
      </c>
      <c r="BR78" s="252">
        <v>-5.3100000000000003E-5</v>
      </c>
      <c r="BS78" s="252">
        <v>-1.9700000000000001E-5</v>
      </c>
      <c r="BT78" s="252">
        <v>9.3800000000000003E-5</v>
      </c>
      <c r="BU78" s="252">
        <v>2.376E-4</v>
      </c>
      <c r="BV78" s="252">
        <v>3.8949999999999998E-4</v>
      </c>
      <c r="BW78" s="252">
        <v>5.1489999999999999E-4</v>
      </c>
      <c r="BX78" s="252">
        <v>6.845E-4</v>
      </c>
      <c r="BY78" s="252">
        <v>6.5660000000000002E-4</v>
      </c>
      <c r="BZ78" s="252">
        <v>-1.1234999999999999E-3</v>
      </c>
      <c r="CA78" s="252">
        <v>-1.0181999999999999E-3</v>
      </c>
      <c r="CB78" s="252">
        <v>-2.4269999999999999E-4</v>
      </c>
      <c r="CC78" s="252">
        <v>2.9499999999999999E-5</v>
      </c>
      <c r="CD78" s="252">
        <v>2.97252E-2</v>
      </c>
      <c r="CE78" s="252">
        <v>-1.5737500000000001E-2</v>
      </c>
      <c r="CF78" s="252">
        <v>-9.4859999999999996E-4</v>
      </c>
    </row>
    <row r="79" spans="1:84" s="65" customFormat="1" ht="12" x14ac:dyDescent="0.2">
      <c r="A79" s="59" t="s">
        <v>111</v>
      </c>
      <c r="B79" s="252">
        <v>7.64E-5</v>
      </c>
      <c r="C79" s="252">
        <v>3.3490000000000001E-4</v>
      </c>
      <c r="D79" s="252">
        <v>1.0135000000000001E-3</v>
      </c>
      <c r="E79" s="252">
        <v>3.1497000000000001E-3</v>
      </c>
      <c r="F79" s="252">
        <v>5.7483999999999999E-3</v>
      </c>
      <c r="G79" s="252">
        <v>8.4740000000000006E-3</v>
      </c>
      <c r="H79" s="252">
        <v>1.12046E-2</v>
      </c>
      <c r="I79" s="252">
        <v>1.4057500000000001E-2</v>
      </c>
      <c r="J79" s="252">
        <v>1.92768E-2</v>
      </c>
      <c r="K79" s="252">
        <v>2.39394E-2</v>
      </c>
      <c r="L79" s="252">
        <v>4.3558300000000001E-2</v>
      </c>
      <c r="M79" s="252">
        <v>5.9574099999999998E-2</v>
      </c>
      <c r="N79" s="252">
        <v>-1.6833E-3</v>
      </c>
      <c r="O79" s="252">
        <v>-1.6930999999999999E-3</v>
      </c>
      <c r="P79" s="252">
        <v>5.7660000000000003E-4</v>
      </c>
      <c r="Q79" s="252">
        <v>3.4697999999999999E-3</v>
      </c>
      <c r="R79" s="252">
        <v>5.9540000000000001E-3</v>
      </c>
      <c r="S79" s="252">
        <v>7.8314000000000005E-3</v>
      </c>
      <c r="T79" s="252">
        <v>9.5139999999999999E-3</v>
      </c>
      <c r="U79" s="252">
        <v>1.20021E-2</v>
      </c>
      <c r="V79" s="252">
        <v>1.45433E-2</v>
      </c>
      <c r="W79" s="252">
        <v>3.07236E-2</v>
      </c>
      <c r="X79" s="252">
        <v>4.5252199999999999E-2</v>
      </c>
      <c r="Y79" s="252">
        <v>5.76669E-2</v>
      </c>
      <c r="Z79" s="252">
        <v>6.8906300000000004E-2</v>
      </c>
      <c r="AA79" s="252">
        <v>7.9510600000000001E-2</v>
      </c>
      <c r="AB79" s="252">
        <v>8.9789999999999995E-2</v>
      </c>
      <c r="AC79" s="252">
        <v>9.9914000000000003E-2</v>
      </c>
      <c r="AD79" s="252">
        <v>0.1099695</v>
      </c>
      <c r="AE79" s="252">
        <v>0.1199993</v>
      </c>
      <c r="AF79" s="252">
        <v>3.8450000000000002E-4</v>
      </c>
      <c r="AG79" s="252">
        <v>2.9139999999999998E-4</v>
      </c>
      <c r="AH79" s="252">
        <v>2.1213999999999998E-3</v>
      </c>
      <c r="AI79" s="252">
        <v>4.8903000000000002E-3</v>
      </c>
      <c r="AJ79" s="252">
        <v>7.5284999999999996E-3</v>
      </c>
      <c r="AK79" s="252">
        <v>9.6358999999999993E-3</v>
      </c>
      <c r="AL79" s="252">
        <v>1.1893000000000001E-2</v>
      </c>
      <c r="AM79" s="252">
        <v>1.55084E-2</v>
      </c>
      <c r="AN79" s="252">
        <v>1.8342299999999999E-2</v>
      </c>
      <c r="AO79" s="252">
        <v>3.0924299999999998E-2</v>
      </c>
      <c r="AP79" s="252">
        <v>4.2730700000000003E-2</v>
      </c>
      <c r="AQ79" s="252">
        <v>5.4666899999999997E-2</v>
      </c>
      <c r="AR79" s="252">
        <v>6.4866499999999994E-2</v>
      </c>
      <c r="AS79" s="252">
        <v>7.8609299999999993E-2</v>
      </c>
      <c r="AT79" s="252">
        <v>8.9342699999999997E-2</v>
      </c>
      <c r="AU79" s="252">
        <v>9.6617700000000001E-2</v>
      </c>
      <c r="AV79" s="252">
        <v>0.1034294</v>
      </c>
      <c r="AW79" s="252">
        <v>0.1100957</v>
      </c>
      <c r="AX79" s="252">
        <v>4.1060000000000001E-4</v>
      </c>
      <c r="AY79" s="252">
        <v>9.2900000000000003E-4</v>
      </c>
      <c r="AZ79" s="252">
        <v>2.1083E-3</v>
      </c>
      <c r="BA79" s="252">
        <v>3.3530000000000001E-3</v>
      </c>
      <c r="BB79" s="252">
        <v>4.5440999999999997E-3</v>
      </c>
      <c r="BC79" s="252">
        <v>5.9151999999999998E-3</v>
      </c>
      <c r="BD79" s="252">
        <v>7.3004999999999997E-3</v>
      </c>
      <c r="BE79" s="252">
        <v>1.01006E-2</v>
      </c>
      <c r="BF79" s="252">
        <v>1.2319500000000001E-2</v>
      </c>
      <c r="BG79" s="252">
        <v>2.74924E-2</v>
      </c>
      <c r="BH79" s="252">
        <v>4.22499E-2</v>
      </c>
      <c r="BI79" s="252">
        <v>5.6903299999999997E-2</v>
      </c>
      <c r="BJ79" s="252">
        <v>7.1425500000000003E-2</v>
      </c>
      <c r="BK79" s="252">
        <v>8.5854799999999995E-2</v>
      </c>
      <c r="BL79" s="252">
        <v>0.10022540000000001</v>
      </c>
      <c r="BM79" s="252">
        <v>0.11455899999999999</v>
      </c>
      <c r="BN79" s="252">
        <v>0.12886839999999999</v>
      </c>
      <c r="BO79" s="252">
        <v>0.1431615</v>
      </c>
      <c r="BP79" s="252">
        <v>-1.3900000000000001E-5</v>
      </c>
      <c r="BQ79" s="252">
        <v>-3.8899999999999997E-5</v>
      </c>
      <c r="BR79" s="252">
        <v>-5.9799999999999997E-5</v>
      </c>
      <c r="BS79" s="252">
        <v>-2.1100000000000001E-5</v>
      </c>
      <c r="BT79" s="252">
        <v>1.094E-4</v>
      </c>
      <c r="BU79" s="252">
        <v>2.744E-4</v>
      </c>
      <c r="BV79" s="252">
        <v>4.4910000000000002E-4</v>
      </c>
      <c r="BW79" s="252">
        <v>5.9360000000000001E-4</v>
      </c>
      <c r="BX79" s="252">
        <v>7.9040000000000002E-4</v>
      </c>
      <c r="BY79" s="252">
        <v>7.6119999999999996E-4</v>
      </c>
      <c r="BZ79" s="252">
        <v>-1.2795E-3</v>
      </c>
      <c r="CA79" s="252">
        <v>-1.158E-3</v>
      </c>
      <c r="CB79" s="252">
        <v>-2.7099999999999997E-4</v>
      </c>
      <c r="CC79" s="252">
        <v>3.1999999999999999E-5</v>
      </c>
      <c r="CD79" s="252">
        <v>3.3955699999999998E-2</v>
      </c>
      <c r="CE79" s="252">
        <v>-1.80184E-2</v>
      </c>
      <c r="CF79" s="252">
        <v>-1.0221E-3</v>
      </c>
    </row>
    <row r="80" spans="1:84" s="65" customFormat="1" ht="12" x14ac:dyDescent="0.2">
      <c r="A80" s="59" t="s">
        <v>112</v>
      </c>
      <c r="B80" s="252">
        <v>8.53E-5</v>
      </c>
      <c r="C80" s="252">
        <v>3.7490000000000001E-4</v>
      </c>
      <c r="D80" s="252">
        <v>1.1356000000000001E-3</v>
      </c>
      <c r="E80" s="252">
        <v>3.5282E-3</v>
      </c>
      <c r="F80" s="252">
        <v>6.4354E-3</v>
      </c>
      <c r="G80" s="252">
        <v>9.4826000000000008E-3</v>
      </c>
      <c r="H80" s="252">
        <v>1.25351E-2</v>
      </c>
      <c r="I80" s="252">
        <v>1.5725099999999999E-2</v>
      </c>
      <c r="J80" s="252">
        <v>2.1563700000000002E-2</v>
      </c>
      <c r="K80" s="252">
        <v>2.67832E-2</v>
      </c>
      <c r="L80" s="252">
        <v>4.8772900000000001E-2</v>
      </c>
      <c r="M80" s="252">
        <v>6.6740400000000005E-2</v>
      </c>
      <c r="N80" s="252">
        <v>-1.8665999999999999E-3</v>
      </c>
      <c r="O80" s="252">
        <v>-1.8737000000000001E-3</v>
      </c>
      <c r="P80" s="252">
        <v>6.7259999999999998E-4</v>
      </c>
      <c r="Q80" s="252">
        <v>3.9163999999999996E-3</v>
      </c>
      <c r="R80" s="252">
        <v>6.7007999999999998E-3</v>
      </c>
      <c r="S80" s="252">
        <v>8.8038999999999999E-3</v>
      </c>
      <c r="T80" s="252">
        <v>1.0688700000000001E-2</v>
      </c>
      <c r="U80" s="252">
        <v>1.34739E-2</v>
      </c>
      <c r="V80" s="252">
        <v>1.6319799999999999E-2</v>
      </c>
      <c r="W80" s="252">
        <v>3.4459400000000001E-2</v>
      </c>
      <c r="X80" s="252">
        <v>5.07523E-2</v>
      </c>
      <c r="Y80" s="252">
        <v>6.4674099999999998E-2</v>
      </c>
      <c r="Z80" s="252">
        <v>7.7277600000000002E-2</v>
      </c>
      <c r="AA80" s="252">
        <v>8.9168800000000006E-2</v>
      </c>
      <c r="AB80" s="252">
        <v>0.1006958</v>
      </c>
      <c r="AC80" s="252">
        <v>0.1120486</v>
      </c>
      <c r="AD80" s="252">
        <v>0.12332460000000001</v>
      </c>
      <c r="AE80" s="252">
        <v>0.13457169999999999</v>
      </c>
      <c r="AF80" s="252">
        <v>4.4979999999999998E-4</v>
      </c>
      <c r="AG80" s="252">
        <v>3.278E-4</v>
      </c>
      <c r="AH80" s="252">
        <v>2.3806999999999999E-3</v>
      </c>
      <c r="AI80" s="252">
        <v>5.4885999999999997E-3</v>
      </c>
      <c r="AJ80" s="252">
        <v>8.4436000000000008E-3</v>
      </c>
      <c r="AK80" s="252">
        <v>1.08004E-2</v>
      </c>
      <c r="AL80" s="252">
        <v>1.3324300000000001E-2</v>
      </c>
      <c r="AM80" s="252">
        <v>1.73665E-2</v>
      </c>
      <c r="AN80" s="252">
        <v>2.0537300000000001E-2</v>
      </c>
      <c r="AO80" s="252">
        <v>3.4647600000000001E-2</v>
      </c>
      <c r="AP80" s="252">
        <v>4.7898400000000001E-2</v>
      </c>
      <c r="AQ80" s="252">
        <v>6.1281700000000001E-2</v>
      </c>
      <c r="AR80" s="252">
        <v>7.27072E-2</v>
      </c>
      <c r="AS80" s="252">
        <v>8.8099899999999995E-2</v>
      </c>
      <c r="AT80" s="252">
        <v>0.10012210000000001</v>
      </c>
      <c r="AU80" s="252">
        <v>0.1082747</v>
      </c>
      <c r="AV80" s="252">
        <v>0.1159145</v>
      </c>
      <c r="AW80" s="252">
        <v>0.1233966</v>
      </c>
      <c r="AX80" s="252">
        <v>4.5879999999999998E-4</v>
      </c>
      <c r="AY80" s="252">
        <v>1.0384000000000001E-3</v>
      </c>
      <c r="AZ80" s="252">
        <v>2.3576999999999999E-3</v>
      </c>
      <c r="BA80" s="252">
        <v>3.7499999999999999E-3</v>
      </c>
      <c r="BB80" s="252">
        <v>5.0825000000000002E-3</v>
      </c>
      <c r="BC80" s="252">
        <v>6.6163999999999997E-3</v>
      </c>
      <c r="BD80" s="252">
        <v>8.1664000000000007E-3</v>
      </c>
      <c r="BE80" s="252">
        <v>1.13007E-2</v>
      </c>
      <c r="BF80" s="252">
        <v>1.37866E-2</v>
      </c>
      <c r="BG80" s="252">
        <v>3.08147E-2</v>
      </c>
      <c r="BH80" s="252">
        <v>4.74165E-2</v>
      </c>
      <c r="BI80" s="252">
        <v>6.3917299999999996E-2</v>
      </c>
      <c r="BJ80" s="252">
        <v>8.0275700000000005E-2</v>
      </c>
      <c r="BK80" s="252">
        <v>9.6531199999999998E-2</v>
      </c>
      <c r="BL80" s="252">
        <v>0.11272069999999999</v>
      </c>
      <c r="BM80" s="252">
        <v>0.12886839999999999</v>
      </c>
      <c r="BN80" s="252">
        <v>0.1449887</v>
      </c>
      <c r="BO80" s="252">
        <v>0.16109039999999999</v>
      </c>
      <c r="BP80" s="252">
        <v>-1.5500000000000001E-5</v>
      </c>
      <c r="BQ80" s="252">
        <v>-4.3399999999999998E-5</v>
      </c>
      <c r="BR80" s="252">
        <v>-6.6600000000000006E-5</v>
      </c>
      <c r="BS80" s="252">
        <v>-2.2500000000000001E-5</v>
      </c>
      <c r="BT80" s="252">
        <v>1.248E-4</v>
      </c>
      <c r="BU80" s="252">
        <v>3.1110000000000003E-4</v>
      </c>
      <c r="BV80" s="252">
        <v>5.086E-4</v>
      </c>
      <c r="BW80" s="252">
        <v>6.7219999999999997E-4</v>
      </c>
      <c r="BX80" s="252">
        <v>8.9610000000000004E-4</v>
      </c>
      <c r="BY80" s="252">
        <v>8.654E-4</v>
      </c>
      <c r="BZ80" s="252">
        <v>-1.4353E-3</v>
      </c>
      <c r="CA80" s="252">
        <v>-1.2976999999999999E-3</v>
      </c>
      <c r="CB80" s="252">
        <v>-2.9930000000000001E-4</v>
      </c>
      <c r="CC80" s="252">
        <v>3.4400000000000003E-5</v>
      </c>
      <c r="CD80" s="252">
        <v>3.8178900000000002E-2</v>
      </c>
      <c r="CE80" s="252">
        <v>-2.0295400000000002E-2</v>
      </c>
      <c r="CF80" s="252">
        <v>-1.096E-3</v>
      </c>
    </row>
    <row r="81" spans="1:84" s="65" customFormat="1" ht="12" x14ac:dyDescent="0.2">
      <c r="A81" s="59" t="s">
        <v>113</v>
      </c>
      <c r="B81" s="252">
        <v>9.4099999999999997E-5</v>
      </c>
      <c r="C81" s="252">
        <v>4.148E-4</v>
      </c>
      <c r="D81" s="252">
        <v>1.2577000000000001E-3</v>
      </c>
      <c r="E81" s="252">
        <v>3.9064E-3</v>
      </c>
      <c r="F81" s="252">
        <v>7.1218000000000002E-3</v>
      </c>
      <c r="G81" s="252">
        <v>1.04904E-2</v>
      </c>
      <c r="H81" s="252">
        <v>1.3864700000000001E-2</v>
      </c>
      <c r="I81" s="252">
        <v>1.7391500000000001E-2</v>
      </c>
      <c r="J81" s="252">
        <v>2.3848999999999999E-2</v>
      </c>
      <c r="K81" s="252">
        <v>2.9624899999999999E-2</v>
      </c>
      <c r="L81" s="252">
        <v>5.3983299999999998E-2</v>
      </c>
      <c r="M81" s="252">
        <v>7.3900599999999997E-2</v>
      </c>
      <c r="N81" s="252">
        <v>-2.0498999999999999E-3</v>
      </c>
      <c r="O81" s="252">
        <v>-2.0542999999999998E-3</v>
      </c>
      <c r="P81" s="252">
        <v>7.6829999999999997E-4</v>
      </c>
      <c r="Q81" s="252">
        <v>4.3623999999999998E-3</v>
      </c>
      <c r="R81" s="252">
        <v>7.4467999999999999E-3</v>
      </c>
      <c r="S81" s="252">
        <v>9.7754000000000001E-3</v>
      </c>
      <c r="T81" s="252">
        <v>1.18621E-2</v>
      </c>
      <c r="U81" s="252">
        <v>1.4944199999999999E-2</v>
      </c>
      <c r="V81" s="252">
        <v>1.8094599999999999E-2</v>
      </c>
      <c r="W81" s="252">
        <v>3.8191900000000001E-2</v>
      </c>
      <c r="X81" s="252">
        <v>5.6247499999999999E-2</v>
      </c>
      <c r="Y81" s="252">
        <v>7.1675000000000003E-2</v>
      </c>
      <c r="Z81" s="252">
        <v>8.5641400000000006E-2</v>
      </c>
      <c r="AA81" s="252">
        <v>9.8818400000000001E-2</v>
      </c>
      <c r="AB81" s="252">
        <v>0.1115918</v>
      </c>
      <c r="AC81" s="252">
        <v>0.1241722</v>
      </c>
      <c r="AD81" s="252">
        <v>0.1366677</v>
      </c>
      <c r="AE81" s="252">
        <v>0.14913100000000001</v>
      </c>
      <c r="AF81" s="252">
        <v>5.1489999999999999E-4</v>
      </c>
      <c r="AG81" s="252">
        <v>3.6430000000000002E-4</v>
      </c>
      <c r="AH81" s="252">
        <v>2.6397E-3</v>
      </c>
      <c r="AI81" s="252">
        <v>6.0863999999999996E-3</v>
      </c>
      <c r="AJ81" s="252">
        <v>9.3579000000000006E-3</v>
      </c>
      <c r="AK81" s="252">
        <v>1.19639E-2</v>
      </c>
      <c r="AL81" s="252">
        <v>1.4754400000000001E-2</v>
      </c>
      <c r="AM81" s="252">
        <v>1.9223199999999999E-2</v>
      </c>
      <c r="AN81" s="252">
        <v>2.2730500000000001E-2</v>
      </c>
      <c r="AO81" s="252">
        <v>3.8367900000000003E-2</v>
      </c>
      <c r="AP81" s="252">
        <v>5.3061400000000002E-2</v>
      </c>
      <c r="AQ81" s="252">
        <v>6.7890500000000006E-2</v>
      </c>
      <c r="AR81" s="252">
        <v>8.0540799999999996E-2</v>
      </c>
      <c r="AS81" s="252">
        <v>9.7582100000000005E-2</v>
      </c>
      <c r="AT81" s="252">
        <v>0.1108919</v>
      </c>
      <c r="AU81" s="252">
        <v>0.1199214</v>
      </c>
      <c r="AV81" s="252">
        <v>0.12838859999999999</v>
      </c>
      <c r="AW81" s="252">
        <v>0.13668569999999999</v>
      </c>
      <c r="AX81" s="252">
        <v>5.0699999999999996E-4</v>
      </c>
      <c r="AY81" s="252">
        <v>1.1478E-3</v>
      </c>
      <c r="AZ81" s="252">
        <v>2.6069000000000001E-3</v>
      </c>
      <c r="BA81" s="252">
        <v>4.1468E-3</v>
      </c>
      <c r="BB81" s="252">
        <v>5.6204999999999996E-3</v>
      </c>
      <c r="BC81" s="252">
        <v>7.3171E-3</v>
      </c>
      <c r="BD81" s="252">
        <v>9.0317000000000001E-3</v>
      </c>
      <c r="BE81" s="252">
        <v>1.24999E-2</v>
      </c>
      <c r="BF81" s="252">
        <v>1.52526E-2</v>
      </c>
      <c r="BG81" s="252">
        <v>3.4134100000000001E-2</v>
      </c>
      <c r="BH81" s="252">
        <v>5.2578100000000003E-2</v>
      </c>
      <c r="BI81" s="252">
        <v>7.0924000000000001E-2</v>
      </c>
      <c r="BJ81" s="252">
        <v>8.9116399999999998E-2</v>
      </c>
      <c r="BK81" s="252">
        <v>0.1071957</v>
      </c>
      <c r="BL81" s="252">
        <v>0.1252019</v>
      </c>
      <c r="BM81" s="252">
        <v>0.1431615</v>
      </c>
      <c r="BN81" s="252">
        <v>0.16109039999999999</v>
      </c>
      <c r="BO81" s="252">
        <v>0.1789984</v>
      </c>
      <c r="BP81" s="252">
        <v>-1.7099999999999999E-5</v>
      </c>
      <c r="BQ81" s="252">
        <v>-4.7899999999999999E-5</v>
      </c>
      <c r="BR81" s="252">
        <v>-7.3300000000000006E-5</v>
      </c>
      <c r="BS81" s="252">
        <v>-2.3900000000000002E-5</v>
      </c>
      <c r="BT81" s="252">
        <v>1.4019999999999999E-4</v>
      </c>
      <c r="BU81" s="252">
        <v>3.478E-4</v>
      </c>
      <c r="BV81" s="252">
        <v>5.6800000000000004E-4</v>
      </c>
      <c r="BW81" s="252">
        <v>7.5069999999999998E-4</v>
      </c>
      <c r="BX81" s="252">
        <v>1.0016999999999999E-3</v>
      </c>
      <c r="BY81" s="252">
        <v>9.6949999999999998E-4</v>
      </c>
      <c r="BZ81" s="252">
        <v>-1.5908999999999999E-3</v>
      </c>
      <c r="CA81" s="252">
        <v>-1.4372E-3</v>
      </c>
      <c r="CB81" s="252">
        <v>-3.2759999999999999E-4</v>
      </c>
      <c r="CC81" s="252">
        <v>3.6900000000000002E-5</v>
      </c>
      <c r="CD81" s="252">
        <v>4.2397400000000002E-2</v>
      </c>
      <c r="CE81" s="252">
        <v>-2.2569499999999999E-2</v>
      </c>
      <c r="CF81" s="252">
        <v>-1.1701999999999999E-3</v>
      </c>
    </row>
    <row r="82" spans="1:84" s="65" customFormat="1" ht="12" x14ac:dyDescent="0.2">
      <c r="A82" s="59" t="s">
        <v>122</v>
      </c>
      <c r="B82" s="252">
        <v>9.9999999999999995E-8</v>
      </c>
      <c r="C82" s="252">
        <v>1.9999999999999999E-7</v>
      </c>
      <c r="D82" s="252">
        <v>4.9999999999999998E-7</v>
      </c>
      <c r="E82" s="252">
        <v>5.9999999999999997E-7</v>
      </c>
      <c r="F82" s="252">
        <v>2.9999999999999999E-7</v>
      </c>
      <c r="G82" s="252">
        <v>-2.9999999999999999E-7</v>
      </c>
      <c r="H82" s="252">
        <v>-9.9999999999999995E-7</v>
      </c>
      <c r="I82" s="252">
        <v>-1.5999999999999999E-6</v>
      </c>
      <c r="J82" s="252">
        <v>-2.7E-6</v>
      </c>
      <c r="K82" s="252">
        <v>-3.7000000000000002E-6</v>
      </c>
      <c r="L82" s="252">
        <v>-1.04E-5</v>
      </c>
      <c r="M82" s="252">
        <v>-1.8600000000000001E-5</v>
      </c>
      <c r="N82" s="252">
        <v>-1.5E-6</v>
      </c>
      <c r="O82" s="252">
        <v>-1.1999999999999999E-6</v>
      </c>
      <c r="P82" s="252">
        <v>-2.9999999999999999E-7</v>
      </c>
      <c r="Q82" s="252">
        <v>0</v>
      </c>
      <c r="R82" s="252">
        <v>2.9999999999999999E-7</v>
      </c>
      <c r="S82" s="252">
        <v>7.9999999999999996E-7</v>
      </c>
      <c r="T82" s="252">
        <v>1.3E-6</v>
      </c>
      <c r="U82" s="252">
        <v>1.7999999999999999E-6</v>
      </c>
      <c r="V82" s="252">
        <v>1.7999999999999999E-6</v>
      </c>
      <c r="W82" s="252">
        <v>3.1999999999999999E-6</v>
      </c>
      <c r="X82" s="252">
        <v>9.5999999999999996E-6</v>
      </c>
      <c r="Y82" s="252">
        <v>1.7499999999999998E-5</v>
      </c>
      <c r="Z82" s="252">
        <v>2.5199999999999999E-5</v>
      </c>
      <c r="AA82" s="252">
        <v>3.2499999999999997E-5</v>
      </c>
      <c r="AB82" s="252">
        <v>3.9400000000000002E-5</v>
      </c>
      <c r="AC82" s="252">
        <v>4.6100000000000002E-5</v>
      </c>
      <c r="AD82" s="252">
        <v>5.27E-5</v>
      </c>
      <c r="AE82" s="252">
        <v>5.91E-5</v>
      </c>
      <c r="AF82" s="252">
        <v>1.3E-6</v>
      </c>
      <c r="AG82" s="252">
        <v>1.1000000000000001E-6</v>
      </c>
      <c r="AH82" s="252">
        <v>7.9999999999999996E-7</v>
      </c>
      <c r="AI82" s="252">
        <v>0</v>
      </c>
      <c r="AJ82" s="252">
        <v>-7.9999999999999996E-7</v>
      </c>
      <c r="AK82" s="252">
        <v>-1.1000000000000001E-6</v>
      </c>
      <c r="AL82" s="252">
        <v>-1.1000000000000001E-6</v>
      </c>
      <c r="AM82" s="252">
        <v>-2.9999999999999999E-7</v>
      </c>
      <c r="AN82" s="252">
        <v>1.1000000000000001E-6</v>
      </c>
      <c r="AO82" s="252">
        <v>2.3E-6</v>
      </c>
      <c r="AP82" s="252">
        <v>-5.1000000000000003E-6</v>
      </c>
      <c r="AQ82" s="252">
        <v>-1.13E-5</v>
      </c>
      <c r="AR82" s="252">
        <v>-1.3200000000000001E-5</v>
      </c>
      <c r="AS82" s="252">
        <v>-1.4100000000000001E-5</v>
      </c>
      <c r="AT82" s="252">
        <v>-1.52E-5</v>
      </c>
      <c r="AU82" s="252">
        <v>-1.7900000000000001E-5</v>
      </c>
      <c r="AV82" s="252">
        <v>-2.2900000000000001E-5</v>
      </c>
      <c r="AW82" s="252">
        <v>-2.9600000000000001E-5</v>
      </c>
      <c r="AX82" s="252">
        <v>9.9999999999999995E-8</v>
      </c>
      <c r="AY82" s="252">
        <v>9.9999999999999995E-8</v>
      </c>
      <c r="AZ82" s="252">
        <v>1.9999999999999999E-7</v>
      </c>
      <c r="BA82" s="252">
        <v>1.9999999999999999E-7</v>
      </c>
      <c r="BB82" s="252">
        <v>0</v>
      </c>
      <c r="BC82" s="252">
        <v>-1.9999999999999999E-7</v>
      </c>
      <c r="BD82" s="252">
        <v>-4.9999999999999998E-7</v>
      </c>
      <c r="BE82" s="252">
        <v>-1.1000000000000001E-6</v>
      </c>
      <c r="BF82" s="252">
        <v>-1.5999999999999999E-6</v>
      </c>
      <c r="BG82" s="252">
        <v>-3.9999999999999998E-6</v>
      </c>
      <c r="BH82" s="252">
        <v>-5.8000000000000004E-6</v>
      </c>
      <c r="BI82" s="252">
        <v>-7.5000000000000002E-6</v>
      </c>
      <c r="BJ82" s="252">
        <v>-9.0999999999999993E-6</v>
      </c>
      <c r="BK82" s="252">
        <v>-1.0699999999999999E-5</v>
      </c>
      <c r="BL82" s="252">
        <v>-1.2300000000000001E-5</v>
      </c>
      <c r="BM82" s="252">
        <v>-1.3900000000000001E-5</v>
      </c>
      <c r="BN82" s="252">
        <v>-1.5500000000000001E-5</v>
      </c>
      <c r="BO82" s="252">
        <v>-1.7099999999999999E-5</v>
      </c>
      <c r="BP82" s="252">
        <v>4.9999999999999998E-7</v>
      </c>
      <c r="BQ82" s="252">
        <v>1.5999999999999999E-6</v>
      </c>
      <c r="BR82" s="252">
        <v>2.7E-6</v>
      </c>
      <c r="BS82" s="252">
        <v>3.9999999999999998E-6</v>
      </c>
      <c r="BT82" s="252">
        <v>4.0999999999999997E-6</v>
      </c>
      <c r="BU82" s="252">
        <v>3.7000000000000002E-6</v>
      </c>
      <c r="BV82" s="252">
        <v>3.4999999999999999E-6</v>
      </c>
      <c r="BW82" s="252">
        <v>3.4000000000000001E-6</v>
      </c>
      <c r="BX82" s="252">
        <v>4.0999999999999997E-6</v>
      </c>
      <c r="BY82" s="252">
        <v>5.4999999999999999E-6</v>
      </c>
      <c r="BZ82" s="252">
        <v>1.06E-5</v>
      </c>
      <c r="CA82" s="252">
        <v>1.7999999999999999E-6</v>
      </c>
      <c r="CB82" s="252">
        <v>3.9999999999999998E-7</v>
      </c>
      <c r="CC82" s="252">
        <v>0</v>
      </c>
      <c r="CD82" s="252">
        <v>1.1000000000000001E-6</v>
      </c>
      <c r="CE82" s="252">
        <v>-6.6000000000000003E-6</v>
      </c>
      <c r="CF82" s="252">
        <v>-2.3200000000000001E-5</v>
      </c>
    </row>
    <row r="83" spans="1:84" s="65" customFormat="1" ht="12" x14ac:dyDescent="0.2">
      <c r="A83" s="59" t="s">
        <v>123</v>
      </c>
      <c r="B83" s="252">
        <v>1.9999999999999999E-7</v>
      </c>
      <c r="C83" s="252">
        <v>6.9999999999999997E-7</v>
      </c>
      <c r="D83" s="252">
        <v>1.3999999999999999E-6</v>
      </c>
      <c r="E83" s="252">
        <v>1.7999999999999999E-6</v>
      </c>
      <c r="F83" s="252">
        <v>8.9999999999999996E-7</v>
      </c>
      <c r="G83" s="252">
        <v>-6.9999999999999997E-7</v>
      </c>
      <c r="H83" s="252">
        <v>-2.5000000000000002E-6</v>
      </c>
      <c r="I83" s="252">
        <v>-4.3000000000000003E-6</v>
      </c>
      <c r="J83" s="252">
        <v>-7.1999999999999997E-6</v>
      </c>
      <c r="K83" s="252">
        <v>-9.9000000000000001E-6</v>
      </c>
      <c r="L83" s="252">
        <v>-2.83E-5</v>
      </c>
      <c r="M83" s="252">
        <v>-5.0899999999999997E-5</v>
      </c>
      <c r="N83" s="252">
        <v>-3.7000000000000002E-6</v>
      </c>
      <c r="O83" s="252">
        <v>-3.0000000000000001E-6</v>
      </c>
      <c r="P83" s="252">
        <v>-8.9999999999999996E-7</v>
      </c>
      <c r="Q83" s="252">
        <v>-3.9999999999999998E-7</v>
      </c>
      <c r="R83" s="252">
        <v>6.9999999999999997E-7</v>
      </c>
      <c r="S83" s="252">
        <v>2.2000000000000001E-6</v>
      </c>
      <c r="T83" s="252">
        <v>3.8E-6</v>
      </c>
      <c r="U83" s="252">
        <v>5.6999999999999996E-6</v>
      </c>
      <c r="V83" s="252">
        <v>6.2999999999999998E-6</v>
      </c>
      <c r="W83" s="252">
        <v>1.1E-5</v>
      </c>
      <c r="X83" s="252">
        <v>2.9E-5</v>
      </c>
      <c r="Y83" s="252">
        <v>5.0500000000000001E-5</v>
      </c>
      <c r="Z83" s="252">
        <v>7.1400000000000001E-5</v>
      </c>
      <c r="AA83" s="252">
        <v>9.1100000000000005E-5</v>
      </c>
      <c r="AB83" s="252">
        <v>1.098E-4</v>
      </c>
      <c r="AC83" s="252">
        <v>1.2799999999999999E-4</v>
      </c>
      <c r="AD83" s="252">
        <v>1.4579999999999999E-4</v>
      </c>
      <c r="AE83" s="252">
        <v>1.6330000000000001E-4</v>
      </c>
      <c r="AF83" s="252">
        <v>3.9999999999999998E-6</v>
      </c>
      <c r="AG83" s="252">
        <v>3.1999999999999999E-6</v>
      </c>
      <c r="AH83" s="252">
        <v>2.5000000000000002E-6</v>
      </c>
      <c r="AI83" s="252">
        <v>4.9999999999999998E-7</v>
      </c>
      <c r="AJ83" s="252">
        <v>-1.3999999999999999E-6</v>
      </c>
      <c r="AK83" s="252">
        <v>-2.0999999999999998E-6</v>
      </c>
      <c r="AL83" s="252">
        <v>-1.9999999999999999E-6</v>
      </c>
      <c r="AM83" s="252">
        <v>6.9999999999999997E-7</v>
      </c>
      <c r="AN83" s="252">
        <v>4.6E-6</v>
      </c>
      <c r="AO83" s="252">
        <v>7.7000000000000008E-6</v>
      </c>
      <c r="AP83" s="252">
        <v>-1.47E-5</v>
      </c>
      <c r="AQ83" s="252">
        <v>-3.2400000000000001E-5</v>
      </c>
      <c r="AR83" s="252">
        <v>-3.7400000000000001E-5</v>
      </c>
      <c r="AS83" s="252">
        <v>-3.8999999999999999E-5</v>
      </c>
      <c r="AT83" s="252">
        <v>-4.1399999999999997E-5</v>
      </c>
      <c r="AU83" s="252">
        <v>-4.9299999999999999E-5</v>
      </c>
      <c r="AV83" s="252">
        <v>-6.4300000000000004E-5</v>
      </c>
      <c r="AW83" s="252">
        <v>-8.4800000000000001E-5</v>
      </c>
      <c r="AX83" s="252">
        <v>1.9999999999999999E-7</v>
      </c>
      <c r="AY83" s="252">
        <v>4.9999999999999998E-7</v>
      </c>
      <c r="AZ83" s="252">
        <v>7.9999999999999996E-7</v>
      </c>
      <c r="BA83" s="252">
        <v>6.9999999999999997E-7</v>
      </c>
      <c r="BB83" s="252">
        <v>1.9999999999999999E-7</v>
      </c>
      <c r="BC83" s="252">
        <v>-4.9999999999999998E-7</v>
      </c>
      <c r="BD83" s="252">
        <v>-1.3E-6</v>
      </c>
      <c r="BE83" s="252">
        <v>-2.9000000000000002E-6</v>
      </c>
      <c r="BF83" s="252">
        <v>-4.4000000000000002E-6</v>
      </c>
      <c r="BG83" s="252">
        <v>-1.1199999999999999E-5</v>
      </c>
      <c r="BH83" s="252">
        <v>-1.63E-5</v>
      </c>
      <c r="BI83" s="252">
        <v>-2.09E-5</v>
      </c>
      <c r="BJ83" s="252">
        <v>-2.55E-5</v>
      </c>
      <c r="BK83" s="252">
        <v>-3.0000000000000001E-5</v>
      </c>
      <c r="BL83" s="252">
        <v>-3.4499999999999998E-5</v>
      </c>
      <c r="BM83" s="252">
        <v>-3.8899999999999997E-5</v>
      </c>
      <c r="BN83" s="252">
        <v>-4.3399999999999998E-5</v>
      </c>
      <c r="BO83" s="252">
        <v>-4.7899999999999999E-5</v>
      </c>
      <c r="BP83" s="252">
        <v>1.5999999999999999E-6</v>
      </c>
      <c r="BQ83" s="252">
        <v>4.5000000000000001E-6</v>
      </c>
      <c r="BR83" s="252">
        <v>7.9999999999999996E-6</v>
      </c>
      <c r="BS83" s="252">
        <v>1.2099999999999999E-5</v>
      </c>
      <c r="BT83" s="252">
        <v>1.2799999999999999E-5</v>
      </c>
      <c r="BU83" s="252">
        <v>1.2099999999999999E-5</v>
      </c>
      <c r="BV83" s="252">
        <v>1.19E-5</v>
      </c>
      <c r="BW83" s="252">
        <v>1.19E-5</v>
      </c>
      <c r="BX83" s="252">
        <v>1.4399999999999999E-5</v>
      </c>
      <c r="BY83" s="252">
        <v>1.8499999999999999E-5</v>
      </c>
      <c r="BZ83" s="252">
        <v>3.3800000000000002E-5</v>
      </c>
      <c r="CA83" s="252">
        <v>4.8999999999999997E-6</v>
      </c>
      <c r="CB83" s="252">
        <v>8.9999999999999996E-7</v>
      </c>
      <c r="CC83" s="252">
        <v>9.9999999999999995E-8</v>
      </c>
      <c r="CD83" s="252">
        <v>8.6000000000000007E-6</v>
      </c>
      <c r="CE83" s="252">
        <v>-2.6699999999999998E-5</v>
      </c>
      <c r="CF83" s="252">
        <v>-6.9900000000000005E-5</v>
      </c>
    </row>
    <row r="84" spans="1:84" s="65" customFormat="1" ht="12" x14ac:dyDescent="0.2">
      <c r="A84" s="59" t="s">
        <v>124</v>
      </c>
      <c r="B84" s="252">
        <v>2.9999999999999999E-7</v>
      </c>
      <c r="C84" s="252">
        <v>1.3E-6</v>
      </c>
      <c r="D84" s="252">
        <v>2.6000000000000001E-6</v>
      </c>
      <c r="E84" s="252">
        <v>3.5999999999999998E-6</v>
      </c>
      <c r="F84" s="252">
        <v>2.2000000000000001E-6</v>
      </c>
      <c r="G84" s="252">
        <v>-4.9999999999999998E-7</v>
      </c>
      <c r="H84" s="252">
        <v>-3.4999999999999999E-6</v>
      </c>
      <c r="I84" s="252">
        <v>-6.3999999999999997E-6</v>
      </c>
      <c r="J84" s="252">
        <v>-1.1199999999999999E-5</v>
      </c>
      <c r="K84" s="252">
        <v>-1.5400000000000002E-5</v>
      </c>
      <c r="L84" s="252">
        <v>-4.3999999999999999E-5</v>
      </c>
      <c r="M84" s="252">
        <v>-8.0099999999999995E-5</v>
      </c>
      <c r="N84" s="252">
        <v>-4.8999999999999997E-6</v>
      </c>
      <c r="O84" s="252">
        <v>-4.1999999999999996E-6</v>
      </c>
      <c r="P84" s="252">
        <v>-2.0999999999999998E-6</v>
      </c>
      <c r="Q84" s="252">
        <v>-1.9999999999999999E-6</v>
      </c>
      <c r="R84" s="252">
        <v>9.9999999999999995E-8</v>
      </c>
      <c r="S84" s="252">
        <v>3.4999999999999999E-6</v>
      </c>
      <c r="T84" s="252">
        <v>6.9999999999999999E-6</v>
      </c>
      <c r="U84" s="252">
        <v>1.19E-5</v>
      </c>
      <c r="V84" s="252">
        <v>1.43E-5</v>
      </c>
      <c r="W84" s="252">
        <v>2.6299999999999999E-5</v>
      </c>
      <c r="X84" s="252">
        <v>5.7200000000000001E-5</v>
      </c>
      <c r="Y84" s="252">
        <v>9.2800000000000006E-5</v>
      </c>
      <c r="Z84" s="252">
        <v>1.2679999999999999E-4</v>
      </c>
      <c r="AA84" s="252">
        <v>1.5870000000000001E-4</v>
      </c>
      <c r="AB84" s="252">
        <v>1.8909999999999999E-4</v>
      </c>
      <c r="AC84" s="252">
        <v>2.185E-4</v>
      </c>
      <c r="AD84" s="252">
        <v>2.474E-4</v>
      </c>
      <c r="AE84" s="252">
        <v>2.7579999999999998E-4</v>
      </c>
      <c r="AF84" s="252">
        <v>8.3999999999999992E-6</v>
      </c>
      <c r="AG84" s="252">
        <v>6.1999999999999999E-6</v>
      </c>
      <c r="AH84" s="252">
        <v>5.0000000000000004E-6</v>
      </c>
      <c r="AI84" s="252">
        <v>2.3999999999999999E-6</v>
      </c>
      <c r="AJ84" s="252">
        <v>2.9999999999999999E-7</v>
      </c>
      <c r="AK84" s="252">
        <v>-2.9999999999999999E-7</v>
      </c>
      <c r="AL84" s="252">
        <v>7.9999999999999996E-7</v>
      </c>
      <c r="AM84" s="252">
        <v>6.3999999999999997E-6</v>
      </c>
      <c r="AN84" s="252">
        <v>1.36E-5</v>
      </c>
      <c r="AO84" s="252">
        <v>1.7799999999999999E-5</v>
      </c>
      <c r="AP84" s="252">
        <v>-2.4199999999999999E-5</v>
      </c>
      <c r="AQ84" s="252">
        <v>-5.5800000000000001E-5</v>
      </c>
      <c r="AR84" s="252">
        <v>-6.2000000000000003E-5</v>
      </c>
      <c r="AS84" s="252">
        <v>-6.0600000000000003E-5</v>
      </c>
      <c r="AT84" s="252">
        <v>-6.1500000000000004E-5</v>
      </c>
      <c r="AU84" s="252">
        <v>-7.4499999999999995E-5</v>
      </c>
      <c r="AV84" s="252">
        <v>-1.022E-4</v>
      </c>
      <c r="AW84" s="252">
        <v>-1.415E-4</v>
      </c>
      <c r="AX84" s="252">
        <v>4.9999999999999998E-7</v>
      </c>
      <c r="AY84" s="252">
        <v>1.1999999999999999E-6</v>
      </c>
      <c r="AZ84" s="252">
        <v>1.9999999999999999E-6</v>
      </c>
      <c r="BA84" s="252">
        <v>1.9999999999999999E-6</v>
      </c>
      <c r="BB84" s="252">
        <v>1.1999999999999999E-6</v>
      </c>
      <c r="BC84" s="252">
        <v>9.9999999999999995E-8</v>
      </c>
      <c r="BD84" s="252">
        <v>-1.1999999999999999E-6</v>
      </c>
      <c r="BE84" s="252">
        <v>-3.9999999999999998E-6</v>
      </c>
      <c r="BF84" s="252">
        <v>-6.3999999999999997E-6</v>
      </c>
      <c r="BG84" s="252">
        <v>-1.7499999999999998E-5</v>
      </c>
      <c r="BH84" s="252">
        <v>-2.55E-5</v>
      </c>
      <c r="BI84" s="252">
        <v>-3.26E-5</v>
      </c>
      <c r="BJ84" s="252">
        <v>-3.9499999999999998E-5</v>
      </c>
      <c r="BK84" s="252">
        <v>-4.6300000000000001E-5</v>
      </c>
      <c r="BL84" s="252">
        <v>-5.3100000000000003E-5</v>
      </c>
      <c r="BM84" s="252">
        <v>-5.9799999999999997E-5</v>
      </c>
      <c r="BN84" s="252">
        <v>-6.6600000000000006E-5</v>
      </c>
      <c r="BO84" s="252">
        <v>-7.3300000000000006E-5</v>
      </c>
      <c r="BP84" s="252">
        <v>2.7E-6</v>
      </c>
      <c r="BQ84" s="252">
        <v>7.9999999999999996E-6</v>
      </c>
      <c r="BR84" s="252">
        <v>1.47E-5</v>
      </c>
      <c r="BS84" s="252">
        <v>2.3300000000000001E-5</v>
      </c>
      <c r="BT84" s="252">
        <v>2.6100000000000001E-5</v>
      </c>
      <c r="BU84" s="252">
        <v>2.6299999999999999E-5</v>
      </c>
      <c r="BV84" s="252">
        <v>2.72E-5</v>
      </c>
      <c r="BW84" s="252">
        <v>2.8099999999999999E-5</v>
      </c>
      <c r="BX84" s="252">
        <v>3.4E-5</v>
      </c>
      <c r="BY84" s="252">
        <v>4.2200000000000003E-5</v>
      </c>
      <c r="BZ84" s="252">
        <v>7.0500000000000006E-5</v>
      </c>
      <c r="CA84" s="252">
        <v>7.7000000000000008E-6</v>
      </c>
      <c r="CB84" s="252">
        <v>1.3E-6</v>
      </c>
      <c r="CC84" s="252">
        <v>9.9999999999999995E-8</v>
      </c>
      <c r="CD84" s="252">
        <v>3.4E-5</v>
      </c>
      <c r="CE84" s="252">
        <v>-7.2999999999999999E-5</v>
      </c>
      <c r="CF84" s="252">
        <v>-1.3569999999999999E-4</v>
      </c>
    </row>
    <row r="85" spans="1:84" s="65" customFormat="1" ht="12" x14ac:dyDescent="0.2">
      <c r="A85" s="59" t="s">
        <v>125</v>
      </c>
      <c r="B85" s="252">
        <v>5.9999999999999997E-7</v>
      </c>
      <c r="C85" s="252">
        <v>2.3E-6</v>
      </c>
      <c r="D85" s="252">
        <v>4.7999999999999998E-6</v>
      </c>
      <c r="E85" s="252">
        <v>7.5000000000000002E-6</v>
      </c>
      <c r="F85" s="252">
        <v>6.7000000000000002E-6</v>
      </c>
      <c r="G85" s="252">
        <v>3.8E-6</v>
      </c>
      <c r="H85" s="252">
        <v>1.9999999999999999E-7</v>
      </c>
      <c r="I85" s="252">
        <v>-3.1E-6</v>
      </c>
      <c r="J85" s="252">
        <v>-8.1000000000000004E-6</v>
      </c>
      <c r="K85" s="252">
        <v>-1.13E-5</v>
      </c>
      <c r="L85" s="252">
        <v>-3.18E-5</v>
      </c>
      <c r="M85" s="252">
        <v>-6.1299999999999999E-5</v>
      </c>
      <c r="N85" s="252">
        <v>-9.9999999999999995E-7</v>
      </c>
      <c r="O85" s="252">
        <v>-2.3E-6</v>
      </c>
      <c r="P85" s="252">
        <v>-6.1E-6</v>
      </c>
      <c r="Q85" s="252">
        <v>-9.0000000000000002E-6</v>
      </c>
      <c r="R85" s="252">
        <v>-5.1000000000000003E-6</v>
      </c>
      <c r="S85" s="252">
        <v>2.7E-6</v>
      </c>
      <c r="T85" s="252">
        <v>1.1399999999999999E-5</v>
      </c>
      <c r="U85" s="252">
        <v>2.5000000000000001E-5</v>
      </c>
      <c r="V85" s="252">
        <v>3.4E-5</v>
      </c>
      <c r="W85" s="252">
        <v>7.0500000000000006E-5</v>
      </c>
      <c r="X85" s="252">
        <v>1.1730000000000001E-4</v>
      </c>
      <c r="Y85" s="252">
        <v>1.6339999999999999E-4</v>
      </c>
      <c r="Z85" s="252">
        <v>2.051E-4</v>
      </c>
      <c r="AA85" s="252">
        <v>2.433E-4</v>
      </c>
      <c r="AB85" s="252">
        <v>2.7950000000000002E-4</v>
      </c>
      <c r="AC85" s="252">
        <v>3.146E-4</v>
      </c>
      <c r="AD85" s="252">
        <v>3.4919999999999998E-4</v>
      </c>
      <c r="AE85" s="252">
        <v>3.834E-4</v>
      </c>
      <c r="AF85" s="252">
        <v>1.73E-5</v>
      </c>
      <c r="AG85" s="252">
        <v>1.1600000000000001E-5</v>
      </c>
      <c r="AH85" s="252">
        <v>1.03E-5</v>
      </c>
      <c r="AI85" s="252">
        <v>1.04E-5</v>
      </c>
      <c r="AJ85" s="252">
        <v>1.19E-5</v>
      </c>
      <c r="AK85" s="252">
        <v>1.47E-5</v>
      </c>
      <c r="AL85" s="252">
        <v>1.9700000000000001E-5</v>
      </c>
      <c r="AM85" s="252">
        <v>3.1999999999999999E-5</v>
      </c>
      <c r="AN85" s="252">
        <v>4.4400000000000002E-5</v>
      </c>
      <c r="AO85" s="252">
        <v>4.8900000000000003E-5</v>
      </c>
      <c r="AP85" s="252">
        <v>-1.8099999999999999E-5</v>
      </c>
      <c r="AQ85" s="252">
        <v>-6.1099999999999994E-5</v>
      </c>
      <c r="AR85" s="252">
        <v>-5.5699999999999999E-5</v>
      </c>
      <c r="AS85" s="252">
        <v>-3.0300000000000001E-5</v>
      </c>
      <c r="AT85" s="252">
        <v>-1.08E-5</v>
      </c>
      <c r="AU85" s="252">
        <v>-1.8099999999999999E-5</v>
      </c>
      <c r="AV85" s="252">
        <v>-5.52E-5</v>
      </c>
      <c r="AW85" s="252">
        <v>-1.158E-4</v>
      </c>
      <c r="AX85" s="252">
        <v>1.5E-6</v>
      </c>
      <c r="AY85" s="252">
        <v>3.3000000000000002E-6</v>
      </c>
      <c r="AZ85" s="252">
        <v>5.8000000000000004E-6</v>
      </c>
      <c r="BA85" s="252">
        <v>6.6000000000000003E-6</v>
      </c>
      <c r="BB85" s="252">
        <v>6.1999999999999999E-6</v>
      </c>
      <c r="BC85" s="252">
        <v>5.2000000000000002E-6</v>
      </c>
      <c r="BD85" s="252">
        <v>3.9999999999999998E-6</v>
      </c>
      <c r="BE85" s="252">
        <v>1.1000000000000001E-6</v>
      </c>
      <c r="BF85" s="252">
        <v>-1.5999999999999999E-6</v>
      </c>
      <c r="BG85" s="252">
        <v>-1.04E-5</v>
      </c>
      <c r="BH85" s="252">
        <v>-1.38E-5</v>
      </c>
      <c r="BI85" s="252">
        <v>-1.56E-5</v>
      </c>
      <c r="BJ85" s="252">
        <v>-1.7E-5</v>
      </c>
      <c r="BK85" s="252">
        <v>-1.84E-5</v>
      </c>
      <c r="BL85" s="252">
        <v>-1.9700000000000001E-5</v>
      </c>
      <c r="BM85" s="252">
        <v>-2.1100000000000001E-5</v>
      </c>
      <c r="BN85" s="252">
        <v>-2.2500000000000001E-5</v>
      </c>
      <c r="BO85" s="252">
        <v>-2.3900000000000002E-5</v>
      </c>
      <c r="BP85" s="252">
        <v>3.9999999999999998E-6</v>
      </c>
      <c r="BQ85" s="252">
        <v>1.2099999999999999E-5</v>
      </c>
      <c r="BR85" s="252">
        <v>2.3300000000000001E-5</v>
      </c>
      <c r="BS85" s="252">
        <v>4.1600000000000002E-5</v>
      </c>
      <c r="BT85" s="252">
        <v>5.1999999999999997E-5</v>
      </c>
      <c r="BU85" s="252">
        <v>5.7899999999999998E-5</v>
      </c>
      <c r="BV85" s="252">
        <v>6.4599999999999998E-5</v>
      </c>
      <c r="BW85" s="252">
        <v>7.0199999999999999E-5</v>
      </c>
      <c r="BX85" s="252">
        <v>8.6600000000000004E-5</v>
      </c>
      <c r="BY85" s="252">
        <v>1.0349999999999999E-4</v>
      </c>
      <c r="BZ85" s="252">
        <v>1.474E-4</v>
      </c>
      <c r="CA85" s="252">
        <v>6.6000000000000003E-6</v>
      </c>
      <c r="CB85" s="252">
        <v>1.9999999999999999E-7</v>
      </c>
      <c r="CC85" s="252">
        <v>0</v>
      </c>
      <c r="CD85" s="252">
        <v>1.325E-4</v>
      </c>
      <c r="CE85" s="252">
        <v>-2.1130000000000001E-4</v>
      </c>
      <c r="CF85" s="252">
        <v>-2.5280000000000002E-4</v>
      </c>
    </row>
    <row r="86" spans="1:84" s="65" customFormat="1" ht="12" x14ac:dyDescent="0.2">
      <c r="A86" s="59" t="s">
        <v>126</v>
      </c>
      <c r="B86" s="252">
        <v>8.9999999999999996E-7</v>
      </c>
      <c r="C86" s="252">
        <v>3.1999999999999999E-6</v>
      </c>
      <c r="D86" s="252">
        <v>6.7000000000000002E-6</v>
      </c>
      <c r="E86" s="252">
        <v>1.15E-5</v>
      </c>
      <c r="F86" s="252">
        <v>1.27E-5</v>
      </c>
      <c r="G86" s="252">
        <v>1.15E-5</v>
      </c>
      <c r="H86" s="252">
        <v>9.5000000000000005E-6</v>
      </c>
      <c r="I86" s="252">
        <v>7.7999999999999999E-6</v>
      </c>
      <c r="J86" s="252">
        <v>6.4999999999999996E-6</v>
      </c>
      <c r="K86" s="252">
        <v>8.1999999999999994E-6</v>
      </c>
      <c r="L86" s="252">
        <v>2.5899999999999999E-5</v>
      </c>
      <c r="M86" s="252">
        <v>3.9799999999999998E-5</v>
      </c>
      <c r="N86" s="252">
        <v>7.5000000000000002E-6</v>
      </c>
      <c r="O86" s="252">
        <v>2.6000000000000001E-6</v>
      </c>
      <c r="P86" s="252">
        <v>-1.1600000000000001E-5</v>
      </c>
      <c r="Q86" s="252">
        <v>-1.9199999999999999E-5</v>
      </c>
      <c r="R86" s="252">
        <v>-1.3900000000000001E-5</v>
      </c>
      <c r="S86" s="252">
        <v>-1.5999999999999999E-6</v>
      </c>
      <c r="T86" s="252">
        <v>1.22E-5</v>
      </c>
      <c r="U86" s="252">
        <v>3.5800000000000003E-5</v>
      </c>
      <c r="V86" s="252">
        <v>5.3699999999999997E-5</v>
      </c>
      <c r="W86" s="252">
        <v>1.2579999999999999E-4</v>
      </c>
      <c r="X86" s="252">
        <v>1.8349999999999999E-4</v>
      </c>
      <c r="Y86" s="252">
        <v>2.274E-4</v>
      </c>
      <c r="Z86" s="252">
        <v>2.6259999999999999E-4</v>
      </c>
      <c r="AA86" s="252">
        <v>2.9320000000000003E-4</v>
      </c>
      <c r="AB86" s="252">
        <v>3.2180000000000002E-4</v>
      </c>
      <c r="AC86" s="252">
        <v>3.4959999999999999E-4</v>
      </c>
      <c r="AD86" s="252">
        <v>3.7720000000000001E-4</v>
      </c>
      <c r="AE86" s="252">
        <v>4.0479999999999997E-4</v>
      </c>
      <c r="AF86" s="252">
        <v>2.4199999999999999E-5</v>
      </c>
      <c r="AG86" s="252">
        <v>1.56E-5</v>
      </c>
      <c r="AH86" s="252">
        <v>1.52E-5</v>
      </c>
      <c r="AI86" s="252">
        <v>2.1299999999999999E-5</v>
      </c>
      <c r="AJ86" s="252">
        <v>2.9899999999999998E-5</v>
      </c>
      <c r="AK86" s="252">
        <v>3.8500000000000001E-5</v>
      </c>
      <c r="AL86" s="252">
        <v>4.8900000000000003E-5</v>
      </c>
      <c r="AM86" s="252">
        <v>6.8200000000000004E-5</v>
      </c>
      <c r="AN86" s="252">
        <v>8.3999999999999995E-5</v>
      </c>
      <c r="AO86" s="252">
        <v>9.1899999999999998E-5</v>
      </c>
      <c r="AP86" s="252">
        <v>2.34E-5</v>
      </c>
      <c r="AQ86" s="252">
        <v>-8.8999999999999995E-6</v>
      </c>
      <c r="AR86" s="252">
        <v>2.3099999999999999E-5</v>
      </c>
      <c r="AS86" s="252">
        <v>9.2299999999999994E-5</v>
      </c>
      <c r="AT86" s="252">
        <v>1.5430000000000001E-4</v>
      </c>
      <c r="AU86" s="252">
        <v>1.7699999999999999E-4</v>
      </c>
      <c r="AV86" s="252">
        <v>1.5899999999999999E-4</v>
      </c>
      <c r="AW86" s="252">
        <v>1.08E-4</v>
      </c>
      <c r="AX86" s="252">
        <v>2.7999999999999999E-6</v>
      </c>
      <c r="AY86" s="252">
        <v>5.8000000000000004E-6</v>
      </c>
      <c r="AZ86" s="252">
        <v>1.0499999999999999E-5</v>
      </c>
      <c r="BA86" s="252">
        <v>1.29E-5</v>
      </c>
      <c r="BB86" s="252">
        <v>1.3499999999999999E-5</v>
      </c>
      <c r="BC86" s="252">
        <v>1.38E-5</v>
      </c>
      <c r="BD86" s="252">
        <v>1.3699999999999999E-5</v>
      </c>
      <c r="BE86" s="252">
        <v>1.31E-5</v>
      </c>
      <c r="BF86" s="252">
        <v>1.2099999999999999E-5</v>
      </c>
      <c r="BG86" s="252">
        <v>1.8300000000000001E-5</v>
      </c>
      <c r="BH86" s="252">
        <v>3.1600000000000002E-5</v>
      </c>
      <c r="BI86" s="252">
        <v>4.6900000000000002E-5</v>
      </c>
      <c r="BJ86" s="252">
        <v>6.2600000000000004E-5</v>
      </c>
      <c r="BK86" s="252">
        <v>7.8300000000000006E-5</v>
      </c>
      <c r="BL86" s="252">
        <v>9.3800000000000003E-5</v>
      </c>
      <c r="BM86" s="252">
        <v>1.094E-4</v>
      </c>
      <c r="BN86" s="252">
        <v>1.248E-4</v>
      </c>
      <c r="BO86" s="252">
        <v>1.4019999999999999E-4</v>
      </c>
      <c r="BP86" s="252">
        <v>4.0999999999999997E-6</v>
      </c>
      <c r="BQ86" s="252">
        <v>1.2799999999999999E-5</v>
      </c>
      <c r="BR86" s="252">
        <v>2.6100000000000001E-5</v>
      </c>
      <c r="BS86" s="252">
        <v>5.1999999999999997E-5</v>
      </c>
      <c r="BT86" s="252">
        <v>7.1600000000000006E-5</v>
      </c>
      <c r="BU86" s="252">
        <v>8.6100000000000006E-5</v>
      </c>
      <c r="BV86" s="252">
        <v>1.0170000000000001E-4</v>
      </c>
      <c r="BW86" s="252">
        <v>1.1459999999999999E-4</v>
      </c>
      <c r="BX86" s="252">
        <v>1.4550000000000001E-4</v>
      </c>
      <c r="BY86" s="252">
        <v>1.73E-4</v>
      </c>
      <c r="BZ86" s="252">
        <v>2.2110000000000001E-4</v>
      </c>
      <c r="CA86" s="252">
        <v>-4.9999999999999998E-7</v>
      </c>
      <c r="CB86" s="252">
        <v>-2.7E-6</v>
      </c>
      <c r="CC86" s="252">
        <v>-1.9999999999999999E-7</v>
      </c>
      <c r="CD86" s="252">
        <v>2.5940000000000002E-4</v>
      </c>
      <c r="CE86" s="252">
        <v>-3.612E-4</v>
      </c>
      <c r="CF86" s="252">
        <v>-3.4170000000000001E-4</v>
      </c>
    </row>
    <row r="87" spans="1:84" s="65" customFormat="1" ht="12" x14ac:dyDescent="0.2">
      <c r="A87" s="59" t="s">
        <v>127</v>
      </c>
      <c r="B87" s="252">
        <v>1.1000000000000001E-6</v>
      </c>
      <c r="C87" s="252">
        <v>3.9999999999999998E-6</v>
      </c>
      <c r="D87" s="252">
        <v>8.4999999999999999E-6</v>
      </c>
      <c r="E87" s="252">
        <v>1.5400000000000002E-5</v>
      </c>
      <c r="F87" s="252">
        <v>1.8899999999999999E-5</v>
      </c>
      <c r="G87" s="252">
        <v>2.0100000000000001E-5</v>
      </c>
      <c r="H87" s="252">
        <v>2.0400000000000001E-5</v>
      </c>
      <c r="I87" s="252">
        <v>2.1100000000000001E-5</v>
      </c>
      <c r="J87" s="252">
        <v>2.4899999999999999E-5</v>
      </c>
      <c r="K87" s="252">
        <v>3.29E-5</v>
      </c>
      <c r="L87" s="252">
        <v>9.8999999999999994E-5</v>
      </c>
      <c r="M87" s="252">
        <v>1.697E-4</v>
      </c>
      <c r="N87" s="252">
        <v>1.56E-5</v>
      </c>
      <c r="O87" s="252">
        <v>7.0999999999999998E-6</v>
      </c>
      <c r="P87" s="252">
        <v>-1.8199999999999999E-5</v>
      </c>
      <c r="Q87" s="252">
        <v>-3.0700000000000001E-5</v>
      </c>
      <c r="R87" s="252">
        <v>-2.44E-5</v>
      </c>
      <c r="S87" s="252">
        <v>-8.1999999999999994E-6</v>
      </c>
      <c r="T87" s="252">
        <v>1.03E-5</v>
      </c>
      <c r="U87" s="252">
        <v>4.3600000000000003E-5</v>
      </c>
      <c r="V87" s="252">
        <v>7.1199999999999996E-5</v>
      </c>
      <c r="W87" s="252">
        <v>1.861E-4</v>
      </c>
      <c r="X87" s="252">
        <v>2.5900000000000001E-4</v>
      </c>
      <c r="Y87" s="252">
        <v>3.0180000000000002E-4</v>
      </c>
      <c r="Z87" s="252">
        <v>3.3030000000000001E-4</v>
      </c>
      <c r="AA87" s="252">
        <v>3.5280000000000001E-4</v>
      </c>
      <c r="AB87" s="252">
        <v>3.7320000000000002E-4</v>
      </c>
      <c r="AC87" s="252">
        <v>3.9310000000000001E-4</v>
      </c>
      <c r="AD87" s="252">
        <v>4.1310000000000001E-4</v>
      </c>
      <c r="AE87" s="252">
        <v>4.3340000000000002E-4</v>
      </c>
      <c r="AF87" s="252">
        <v>2.9600000000000001E-5</v>
      </c>
      <c r="AG87" s="252">
        <v>1.8899999999999999E-5</v>
      </c>
      <c r="AH87" s="252">
        <v>1.95E-5</v>
      </c>
      <c r="AI87" s="252">
        <v>3.2100000000000001E-5</v>
      </c>
      <c r="AJ87" s="252">
        <v>4.8600000000000002E-5</v>
      </c>
      <c r="AK87" s="252">
        <v>6.3600000000000001E-5</v>
      </c>
      <c r="AL87" s="252">
        <v>8.0000000000000007E-5</v>
      </c>
      <c r="AM87" s="252">
        <v>1.064E-4</v>
      </c>
      <c r="AN87" s="252">
        <v>1.2520000000000001E-4</v>
      </c>
      <c r="AO87" s="252">
        <v>1.427E-4</v>
      </c>
      <c r="AP87" s="252">
        <v>8.7600000000000002E-5</v>
      </c>
      <c r="AQ87" s="252">
        <v>7.7700000000000005E-5</v>
      </c>
      <c r="AR87" s="252">
        <v>1.4410000000000001E-4</v>
      </c>
      <c r="AS87" s="252">
        <v>2.6899999999999998E-4</v>
      </c>
      <c r="AT87" s="252">
        <v>3.8890000000000002E-4</v>
      </c>
      <c r="AU87" s="252">
        <v>4.6040000000000002E-4</v>
      </c>
      <c r="AV87" s="252">
        <v>4.8440000000000001E-4</v>
      </c>
      <c r="AW87" s="252">
        <v>4.6789999999999999E-4</v>
      </c>
      <c r="AX87" s="252">
        <v>4.0999999999999997E-6</v>
      </c>
      <c r="AY87" s="252">
        <v>8.3999999999999992E-6</v>
      </c>
      <c r="AZ87" s="252">
        <v>1.52E-5</v>
      </c>
      <c r="BA87" s="252">
        <v>1.9199999999999999E-5</v>
      </c>
      <c r="BB87" s="252">
        <v>2.12E-5</v>
      </c>
      <c r="BC87" s="252">
        <v>2.3E-5</v>
      </c>
      <c r="BD87" s="252">
        <v>2.44E-5</v>
      </c>
      <c r="BE87" s="252">
        <v>2.69E-5</v>
      </c>
      <c r="BF87" s="252">
        <v>2.8399999999999999E-5</v>
      </c>
      <c r="BG87" s="252">
        <v>5.4299999999999998E-5</v>
      </c>
      <c r="BH87" s="252">
        <v>8.8999999999999995E-5</v>
      </c>
      <c r="BI87" s="252">
        <v>1.261E-4</v>
      </c>
      <c r="BJ87" s="252">
        <v>1.6349999999999999E-4</v>
      </c>
      <c r="BK87" s="252">
        <v>2.006E-4</v>
      </c>
      <c r="BL87" s="252">
        <v>2.376E-4</v>
      </c>
      <c r="BM87" s="252">
        <v>2.744E-4</v>
      </c>
      <c r="BN87" s="252">
        <v>3.1110000000000003E-4</v>
      </c>
      <c r="BO87" s="252">
        <v>3.478E-4</v>
      </c>
      <c r="BP87" s="252">
        <v>3.7000000000000002E-6</v>
      </c>
      <c r="BQ87" s="252">
        <v>1.2099999999999999E-5</v>
      </c>
      <c r="BR87" s="252">
        <v>2.6299999999999999E-5</v>
      </c>
      <c r="BS87" s="252">
        <v>5.7899999999999998E-5</v>
      </c>
      <c r="BT87" s="252">
        <v>8.6100000000000006E-5</v>
      </c>
      <c r="BU87" s="252">
        <v>1.098E-4</v>
      </c>
      <c r="BV87" s="252">
        <v>1.351E-4</v>
      </c>
      <c r="BW87" s="252">
        <v>1.5669999999999999E-4</v>
      </c>
      <c r="BX87" s="252">
        <v>2.0550000000000001E-4</v>
      </c>
      <c r="BY87" s="252">
        <v>2.4699999999999999E-4</v>
      </c>
      <c r="BZ87" s="252">
        <v>3.009E-4</v>
      </c>
      <c r="CA87" s="252">
        <v>-8.8000000000000004E-6</v>
      </c>
      <c r="CB87" s="252">
        <v>-6.2999999999999998E-6</v>
      </c>
      <c r="CC87" s="252">
        <v>-1.9999999999999999E-7</v>
      </c>
      <c r="CD87" s="252">
        <v>3.8089999999999999E-4</v>
      </c>
      <c r="CE87" s="252">
        <v>-4.9249999999999999E-4</v>
      </c>
      <c r="CF87" s="252">
        <v>-4.1829999999999998E-4</v>
      </c>
    </row>
    <row r="88" spans="1:84" s="65" customFormat="1" ht="12" x14ac:dyDescent="0.2">
      <c r="A88" s="59" t="s">
        <v>128</v>
      </c>
      <c r="B88" s="252">
        <v>1.3999999999999999E-6</v>
      </c>
      <c r="C88" s="252">
        <v>5.0000000000000004E-6</v>
      </c>
      <c r="D88" s="252">
        <v>1.0699999999999999E-5</v>
      </c>
      <c r="E88" s="252">
        <v>1.9599999999999999E-5</v>
      </c>
      <c r="F88" s="252">
        <v>2.5199999999999999E-5</v>
      </c>
      <c r="G88" s="252">
        <v>2.87E-5</v>
      </c>
      <c r="H88" s="252">
        <v>3.1399999999999998E-5</v>
      </c>
      <c r="I88" s="252">
        <v>3.4600000000000001E-5</v>
      </c>
      <c r="J88" s="252">
        <v>4.3800000000000001E-5</v>
      </c>
      <c r="K88" s="252">
        <v>5.8100000000000003E-5</v>
      </c>
      <c r="L88" s="252">
        <v>1.7320000000000001E-4</v>
      </c>
      <c r="M88" s="252">
        <v>3.0229999999999998E-4</v>
      </c>
      <c r="N88" s="252">
        <v>2.1999999999999999E-5</v>
      </c>
      <c r="O88" s="252">
        <v>1.01E-5</v>
      </c>
      <c r="P88" s="252">
        <v>-2.69E-5</v>
      </c>
      <c r="Q88" s="252">
        <v>-4.4700000000000002E-5</v>
      </c>
      <c r="R88" s="252">
        <v>-3.7400000000000001E-5</v>
      </c>
      <c r="S88" s="252">
        <v>-1.7099999999999999E-5</v>
      </c>
      <c r="T88" s="252">
        <v>6.4999999999999996E-6</v>
      </c>
      <c r="U88" s="252">
        <v>5.0899999999999997E-5</v>
      </c>
      <c r="V88" s="252">
        <v>8.9400000000000005E-5</v>
      </c>
      <c r="W88" s="252">
        <v>2.5730000000000002E-4</v>
      </c>
      <c r="X88" s="252">
        <v>3.5589999999999998E-4</v>
      </c>
      <c r="Y88" s="252">
        <v>4.057E-4</v>
      </c>
      <c r="Z88" s="252">
        <v>4.3399999999999998E-4</v>
      </c>
      <c r="AA88" s="252">
        <v>4.5389999999999997E-4</v>
      </c>
      <c r="AB88" s="252">
        <v>4.7110000000000001E-4</v>
      </c>
      <c r="AC88" s="252">
        <v>4.8789999999999999E-4</v>
      </c>
      <c r="AD88" s="252">
        <v>5.0509999999999997E-4</v>
      </c>
      <c r="AE88" s="252">
        <v>5.2289999999999997E-4</v>
      </c>
      <c r="AF88" s="252">
        <v>3.6199999999999999E-5</v>
      </c>
      <c r="AG88" s="252">
        <v>2.2900000000000001E-5</v>
      </c>
      <c r="AH88" s="252">
        <v>2.41E-5</v>
      </c>
      <c r="AI88" s="252">
        <v>4.32E-5</v>
      </c>
      <c r="AJ88" s="252">
        <v>6.8100000000000002E-5</v>
      </c>
      <c r="AK88" s="252">
        <v>9.0000000000000006E-5</v>
      </c>
      <c r="AL88" s="252">
        <v>1.131E-4</v>
      </c>
      <c r="AM88" s="252">
        <v>1.4809999999999999E-4</v>
      </c>
      <c r="AN88" s="252">
        <v>1.7139999999999999E-4</v>
      </c>
      <c r="AO88" s="252">
        <v>2.0599999999999999E-4</v>
      </c>
      <c r="AP88" s="252">
        <v>1.695E-4</v>
      </c>
      <c r="AQ88" s="252">
        <v>1.8679999999999999E-4</v>
      </c>
      <c r="AR88" s="252">
        <v>2.9470000000000001E-4</v>
      </c>
      <c r="AS88" s="252">
        <v>4.8959999999999997E-4</v>
      </c>
      <c r="AT88" s="252">
        <v>6.8559999999999997E-4</v>
      </c>
      <c r="AU88" s="252">
        <v>8.2459999999999999E-4</v>
      </c>
      <c r="AV88" s="252">
        <v>9.0959999999999999E-4</v>
      </c>
      <c r="AW88" s="252">
        <v>9.4600000000000001E-4</v>
      </c>
      <c r="AX88" s="252">
        <v>5.4999999999999999E-6</v>
      </c>
      <c r="AY88" s="252">
        <v>1.11E-5</v>
      </c>
      <c r="AZ88" s="252">
        <v>2.0000000000000002E-5</v>
      </c>
      <c r="BA88" s="252">
        <v>2.5700000000000001E-5</v>
      </c>
      <c r="BB88" s="252">
        <v>2.8799999999999999E-5</v>
      </c>
      <c r="BC88" s="252">
        <v>3.2199999999999997E-5</v>
      </c>
      <c r="BD88" s="252">
        <v>3.5099999999999999E-5</v>
      </c>
      <c r="BE88" s="252">
        <v>4.0599999999999998E-5</v>
      </c>
      <c r="BF88" s="252">
        <v>4.4499999999999997E-5</v>
      </c>
      <c r="BG88" s="252">
        <v>9.1000000000000003E-5</v>
      </c>
      <c r="BH88" s="252">
        <v>1.485E-4</v>
      </c>
      <c r="BI88" s="252">
        <v>2.0900000000000001E-4</v>
      </c>
      <c r="BJ88" s="252">
        <v>2.6949999999999999E-4</v>
      </c>
      <c r="BK88" s="252">
        <v>3.2959999999999999E-4</v>
      </c>
      <c r="BL88" s="252">
        <v>3.8949999999999998E-4</v>
      </c>
      <c r="BM88" s="252">
        <v>4.4910000000000002E-4</v>
      </c>
      <c r="BN88" s="252">
        <v>5.086E-4</v>
      </c>
      <c r="BO88" s="252">
        <v>5.6800000000000004E-4</v>
      </c>
      <c r="BP88" s="252">
        <v>3.4999999999999999E-6</v>
      </c>
      <c r="BQ88" s="252">
        <v>1.19E-5</v>
      </c>
      <c r="BR88" s="252">
        <v>2.72E-5</v>
      </c>
      <c r="BS88" s="252">
        <v>6.4599999999999998E-5</v>
      </c>
      <c r="BT88" s="252">
        <v>1.0170000000000001E-4</v>
      </c>
      <c r="BU88" s="252">
        <v>1.351E-4</v>
      </c>
      <c r="BV88" s="252">
        <v>1.7149999999999999E-4</v>
      </c>
      <c r="BW88" s="252">
        <v>2.0379999999999999E-4</v>
      </c>
      <c r="BX88" s="252">
        <v>2.7599999999999999E-4</v>
      </c>
      <c r="BY88" s="252">
        <v>3.3799999999999998E-4</v>
      </c>
      <c r="BZ88" s="252">
        <v>4.1280000000000001E-4</v>
      </c>
      <c r="CA88" s="252">
        <v>-1.6399999999999999E-5</v>
      </c>
      <c r="CB88" s="252">
        <v>-1.04E-5</v>
      </c>
      <c r="CC88" s="252">
        <v>-2.9999999999999999E-7</v>
      </c>
      <c r="CD88" s="252">
        <v>5.0149999999999999E-4</v>
      </c>
      <c r="CE88" s="252">
        <v>-6.2350000000000003E-4</v>
      </c>
      <c r="CF88" s="252">
        <v>-5.1420000000000003E-4</v>
      </c>
    </row>
    <row r="89" spans="1:84" s="65" customFormat="1" ht="12" x14ac:dyDescent="0.2">
      <c r="A89" s="59" t="s">
        <v>129</v>
      </c>
      <c r="B89" s="252">
        <v>1.7999999999999999E-6</v>
      </c>
      <c r="C89" s="252">
        <v>6.1E-6</v>
      </c>
      <c r="D89" s="252">
        <v>1.2799999999999999E-5</v>
      </c>
      <c r="E89" s="252">
        <v>2.2799999999999999E-5</v>
      </c>
      <c r="F89" s="252">
        <v>2.9600000000000001E-5</v>
      </c>
      <c r="G89" s="252">
        <v>3.4999999999999997E-5</v>
      </c>
      <c r="H89" s="252">
        <v>3.96E-5</v>
      </c>
      <c r="I89" s="252">
        <v>4.5000000000000003E-5</v>
      </c>
      <c r="J89" s="252">
        <v>5.8699999999999997E-5</v>
      </c>
      <c r="K89" s="252">
        <v>7.7999999999999999E-5</v>
      </c>
      <c r="L89" s="252">
        <v>2.3039999999999999E-4</v>
      </c>
      <c r="M89" s="252">
        <v>4.0400000000000001E-4</v>
      </c>
      <c r="N89" s="252">
        <v>2.5599999999999999E-5</v>
      </c>
      <c r="O89" s="252">
        <v>1.08E-5</v>
      </c>
      <c r="P89" s="252">
        <v>-3.6699999999999998E-5</v>
      </c>
      <c r="Q89" s="252">
        <v>-5.94E-5</v>
      </c>
      <c r="R89" s="252">
        <v>-5.1499999999999998E-5</v>
      </c>
      <c r="S89" s="252">
        <v>-2.7500000000000001E-5</v>
      </c>
      <c r="T89" s="252">
        <v>5.9999999999999997E-7</v>
      </c>
      <c r="U89" s="252">
        <v>5.5000000000000002E-5</v>
      </c>
      <c r="V89" s="252">
        <v>1.038E-4</v>
      </c>
      <c r="W89" s="252">
        <v>3.256E-4</v>
      </c>
      <c r="X89" s="252">
        <v>4.5550000000000001E-4</v>
      </c>
      <c r="Y89" s="252">
        <v>5.1840000000000002E-4</v>
      </c>
      <c r="Z89" s="252">
        <v>5.5199999999999997E-4</v>
      </c>
      <c r="AA89" s="252">
        <v>5.7410000000000002E-4</v>
      </c>
      <c r="AB89" s="252">
        <v>5.9259999999999998E-4</v>
      </c>
      <c r="AC89" s="252">
        <v>6.1059999999999999E-4</v>
      </c>
      <c r="AD89" s="252">
        <v>6.2909999999999995E-4</v>
      </c>
      <c r="AE89" s="252">
        <v>6.4840000000000004E-4</v>
      </c>
      <c r="AF89" s="252">
        <v>4.2899999999999999E-5</v>
      </c>
      <c r="AG89" s="252">
        <v>2.69E-5</v>
      </c>
      <c r="AH89" s="252">
        <v>2.8099999999999999E-5</v>
      </c>
      <c r="AI89" s="252">
        <v>5.24E-5</v>
      </c>
      <c r="AJ89" s="252">
        <v>8.4300000000000003E-5</v>
      </c>
      <c r="AK89" s="252">
        <v>1.125E-4</v>
      </c>
      <c r="AL89" s="252">
        <v>1.418E-4</v>
      </c>
      <c r="AM89" s="252">
        <v>1.852E-4</v>
      </c>
      <c r="AN89" s="252">
        <v>2.1379999999999999E-4</v>
      </c>
      <c r="AO89" s="252">
        <v>2.7159999999999999E-4</v>
      </c>
      <c r="AP89" s="252">
        <v>2.5750000000000002E-4</v>
      </c>
      <c r="AQ89" s="252">
        <v>3.033E-4</v>
      </c>
      <c r="AR89" s="252">
        <v>4.5399999999999998E-4</v>
      </c>
      <c r="AS89" s="252">
        <v>7.2360000000000002E-4</v>
      </c>
      <c r="AT89" s="252">
        <v>1.0042E-3</v>
      </c>
      <c r="AU89" s="252">
        <v>1.2221999999999999E-3</v>
      </c>
      <c r="AV89" s="252">
        <v>1.3814999999999999E-3</v>
      </c>
      <c r="AW89" s="252">
        <v>1.4851E-3</v>
      </c>
      <c r="AX89" s="252">
        <v>6.8000000000000001E-6</v>
      </c>
      <c r="AY89" s="252">
        <v>1.34E-5</v>
      </c>
      <c r="AZ89" s="252">
        <v>2.3799999999999999E-5</v>
      </c>
      <c r="BA89" s="252">
        <v>3.0599999999999998E-5</v>
      </c>
      <c r="BB89" s="252">
        <v>3.4600000000000001E-5</v>
      </c>
      <c r="BC89" s="252">
        <v>3.8999999999999999E-5</v>
      </c>
      <c r="BD89" s="252">
        <v>4.2899999999999999E-5</v>
      </c>
      <c r="BE89" s="252">
        <v>5.0699999999999999E-5</v>
      </c>
      <c r="BF89" s="252">
        <v>5.6499999999999998E-5</v>
      </c>
      <c r="BG89" s="252">
        <v>1.197E-4</v>
      </c>
      <c r="BH89" s="252">
        <v>1.964E-4</v>
      </c>
      <c r="BI89" s="252">
        <v>2.764E-4</v>
      </c>
      <c r="BJ89" s="252">
        <v>3.5639999999999999E-4</v>
      </c>
      <c r="BK89" s="252">
        <v>4.3580000000000002E-4</v>
      </c>
      <c r="BL89" s="252">
        <v>5.1489999999999999E-4</v>
      </c>
      <c r="BM89" s="252">
        <v>5.9360000000000001E-4</v>
      </c>
      <c r="BN89" s="252">
        <v>6.7219999999999997E-4</v>
      </c>
      <c r="BO89" s="252">
        <v>7.5069999999999998E-4</v>
      </c>
      <c r="BP89" s="252">
        <v>3.4000000000000001E-6</v>
      </c>
      <c r="BQ89" s="252">
        <v>1.19E-5</v>
      </c>
      <c r="BR89" s="252">
        <v>2.8099999999999999E-5</v>
      </c>
      <c r="BS89" s="252">
        <v>7.0199999999999999E-5</v>
      </c>
      <c r="BT89" s="252">
        <v>1.1459999999999999E-4</v>
      </c>
      <c r="BU89" s="252">
        <v>1.5669999999999999E-4</v>
      </c>
      <c r="BV89" s="252">
        <v>2.0379999999999999E-4</v>
      </c>
      <c r="BW89" s="252">
        <v>2.4689999999999998E-4</v>
      </c>
      <c r="BX89" s="252">
        <v>3.4499999999999998E-4</v>
      </c>
      <c r="BY89" s="252">
        <v>4.3189999999999998E-4</v>
      </c>
      <c r="BZ89" s="252">
        <v>5.4750000000000003E-4</v>
      </c>
      <c r="CA89" s="252">
        <v>-2.1500000000000001E-5</v>
      </c>
      <c r="CB89" s="252">
        <v>-1.4100000000000001E-5</v>
      </c>
      <c r="CC89" s="252">
        <v>-2.9999999999999999E-7</v>
      </c>
      <c r="CD89" s="252">
        <v>5.9480000000000004E-4</v>
      </c>
      <c r="CE89" s="252">
        <v>-7.2780000000000002E-4</v>
      </c>
      <c r="CF89" s="252">
        <v>-6.1030000000000004E-4</v>
      </c>
    </row>
    <row r="90" spans="1:84" s="65" customFormat="1" ht="12" x14ac:dyDescent="0.2">
      <c r="A90" s="59" t="s">
        <v>130</v>
      </c>
      <c r="B90" s="252">
        <v>2.6000000000000001E-6</v>
      </c>
      <c r="C90" s="252">
        <v>8.6000000000000007E-6</v>
      </c>
      <c r="D90" s="252">
        <v>1.7099999999999999E-5</v>
      </c>
      <c r="E90" s="252">
        <v>2.6800000000000001E-5</v>
      </c>
      <c r="F90" s="252">
        <v>3.3300000000000003E-5</v>
      </c>
      <c r="G90" s="252">
        <v>4.0000000000000003E-5</v>
      </c>
      <c r="H90" s="252">
        <v>4.7200000000000002E-5</v>
      </c>
      <c r="I90" s="252">
        <v>5.5600000000000003E-5</v>
      </c>
      <c r="J90" s="252">
        <v>7.4800000000000002E-5</v>
      </c>
      <c r="K90" s="252">
        <v>9.8999999999999994E-5</v>
      </c>
      <c r="L90" s="252">
        <v>2.7839999999999999E-4</v>
      </c>
      <c r="M90" s="252">
        <v>4.8069999999999997E-4</v>
      </c>
      <c r="N90" s="252">
        <v>2.6800000000000001E-5</v>
      </c>
      <c r="O90" s="252">
        <v>6.9E-6</v>
      </c>
      <c r="P90" s="252">
        <v>-6.2000000000000003E-5</v>
      </c>
      <c r="Q90" s="252">
        <v>-9.5799999999999998E-5</v>
      </c>
      <c r="R90" s="252">
        <v>-8.6899999999999998E-5</v>
      </c>
      <c r="S90" s="252">
        <v>-5.5099999999999998E-5</v>
      </c>
      <c r="T90" s="252">
        <v>-1.7200000000000001E-5</v>
      </c>
      <c r="U90" s="252">
        <v>5.8900000000000002E-5</v>
      </c>
      <c r="V90" s="252">
        <v>1.295E-4</v>
      </c>
      <c r="W90" s="252">
        <v>4.7140000000000002E-4</v>
      </c>
      <c r="X90" s="252">
        <v>6.8409999999999999E-4</v>
      </c>
      <c r="Y90" s="252">
        <v>7.9120000000000004E-4</v>
      </c>
      <c r="Z90" s="252">
        <v>8.4960000000000005E-4</v>
      </c>
      <c r="AA90" s="252">
        <v>8.8840000000000002E-4</v>
      </c>
      <c r="AB90" s="252">
        <v>9.2029999999999998E-4</v>
      </c>
      <c r="AC90" s="252">
        <v>9.5069999999999996E-4</v>
      </c>
      <c r="AD90" s="252">
        <v>9.8170000000000006E-4</v>
      </c>
      <c r="AE90" s="252">
        <v>1.0137E-3</v>
      </c>
      <c r="AF90" s="252">
        <v>6.3399999999999996E-5</v>
      </c>
      <c r="AG90" s="252">
        <v>3.8099999999999998E-5</v>
      </c>
      <c r="AH90" s="252">
        <v>3.6900000000000002E-5</v>
      </c>
      <c r="AI90" s="252">
        <v>6.9400000000000006E-5</v>
      </c>
      <c r="AJ90" s="252">
        <v>1.1400000000000001E-4</v>
      </c>
      <c r="AK90" s="252">
        <v>1.5420000000000001E-4</v>
      </c>
      <c r="AL90" s="252">
        <v>1.961E-4</v>
      </c>
      <c r="AM90" s="252">
        <v>2.5970000000000002E-4</v>
      </c>
      <c r="AN90" s="252">
        <v>3.0400000000000002E-4</v>
      </c>
      <c r="AO90" s="252">
        <v>4.2900000000000002E-4</v>
      </c>
      <c r="AP90" s="252">
        <v>4.5889999999999999E-4</v>
      </c>
      <c r="AQ90" s="252">
        <v>5.6070000000000002E-4</v>
      </c>
      <c r="AR90" s="252">
        <v>8.097E-4</v>
      </c>
      <c r="AS90" s="252">
        <v>1.2608000000000001E-3</v>
      </c>
      <c r="AT90" s="252">
        <v>1.7537E-3</v>
      </c>
      <c r="AU90" s="252">
        <v>2.1733999999999998E-3</v>
      </c>
      <c r="AV90" s="252">
        <v>2.5230999999999999E-3</v>
      </c>
      <c r="AW90" s="252">
        <v>2.7981999999999998E-3</v>
      </c>
      <c r="AX90" s="252">
        <v>9.0000000000000002E-6</v>
      </c>
      <c r="AY90" s="252">
        <v>1.73E-5</v>
      </c>
      <c r="AZ90" s="252">
        <v>2.9799999999999999E-5</v>
      </c>
      <c r="BA90" s="252">
        <v>3.7499999999999997E-5</v>
      </c>
      <c r="BB90" s="252">
        <v>4.1999999999999998E-5</v>
      </c>
      <c r="BC90" s="252">
        <v>4.6999999999999997E-5</v>
      </c>
      <c r="BD90" s="252">
        <v>5.1600000000000001E-5</v>
      </c>
      <c r="BE90" s="252">
        <v>6.1099999999999994E-5</v>
      </c>
      <c r="BF90" s="252">
        <v>6.8499999999999998E-5</v>
      </c>
      <c r="BG90" s="252">
        <v>1.5229999999999999E-4</v>
      </c>
      <c r="BH90" s="252">
        <v>2.5559999999999998E-4</v>
      </c>
      <c r="BI90" s="252">
        <v>3.635E-4</v>
      </c>
      <c r="BJ90" s="252">
        <v>4.7110000000000001E-4</v>
      </c>
      <c r="BK90" s="252">
        <v>5.7810000000000001E-4</v>
      </c>
      <c r="BL90" s="252">
        <v>6.845E-4</v>
      </c>
      <c r="BM90" s="252">
        <v>7.9040000000000002E-4</v>
      </c>
      <c r="BN90" s="252">
        <v>8.9610000000000004E-4</v>
      </c>
      <c r="BO90" s="252">
        <v>1.0016999999999999E-3</v>
      </c>
      <c r="BP90" s="252">
        <v>4.0999999999999997E-6</v>
      </c>
      <c r="BQ90" s="252">
        <v>1.4399999999999999E-5</v>
      </c>
      <c r="BR90" s="252">
        <v>3.4E-5</v>
      </c>
      <c r="BS90" s="252">
        <v>8.6600000000000004E-5</v>
      </c>
      <c r="BT90" s="252">
        <v>1.4550000000000001E-4</v>
      </c>
      <c r="BU90" s="252">
        <v>2.0550000000000001E-4</v>
      </c>
      <c r="BV90" s="252">
        <v>2.7599999999999999E-4</v>
      </c>
      <c r="BW90" s="252">
        <v>3.4499999999999998E-4</v>
      </c>
      <c r="BX90" s="252">
        <v>5.0920000000000002E-4</v>
      </c>
      <c r="BY90" s="252">
        <v>6.6750000000000002E-4</v>
      </c>
      <c r="BZ90" s="252">
        <v>9.6239999999999997E-4</v>
      </c>
      <c r="CA90" s="252">
        <v>-2.3900000000000002E-5</v>
      </c>
      <c r="CB90" s="252">
        <v>-2.0800000000000001E-5</v>
      </c>
      <c r="CC90" s="252">
        <v>-4.9999999999999998E-7</v>
      </c>
      <c r="CD90" s="252">
        <v>7.5389999999999995E-4</v>
      </c>
      <c r="CE90" s="252">
        <v>-9.3829999999999998E-4</v>
      </c>
      <c r="CF90" s="252">
        <v>-8.6510000000000005E-4</v>
      </c>
    </row>
    <row r="91" spans="1:84" s="65" customFormat="1" ht="12" x14ac:dyDescent="0.2">
      <c r="A91" s="59" t="s">
        <v>131</v>
      </c>
      <c r="B91" s="252">
        <v>3.4000000000000001E-6</v>
      </c>
      <c r="C91" s="252">
        <v>1.0699999999999999E-5</v>
      </c>
      <c r="D91" s="252">
        <v>1.9400000000000001E-5</v>
      </c>
      <c r="E91" s="252">
        <v>2.34E-5</v>
      </c>
      <c r="F91" s="252">
        <v>2.4000000000000001E-5</v>
      </c>
      <c r="G91" s="252">
        <v>2.83E-5</v>
      </c>
      <c r="H91" s="252">
        <v>3.4999999999999997E-5</v>
      </c>
      <c r="I91" s="252">
        <v>4.32E-5</v>
      </c>
      <c r="J91" s="252">
        <v>6.0399999999999998E-5</v>
      </c>
      <c r="K91" s="252">
        <v>7.8499999999999997E-5</v>
      </c>
      <c r="L91" s="252">
        <v>1.7560000000000001E-4</v>
      </c>
      <c r="M91" s="252">
        <v>2.6429999999999997E-4</v>
      </c>
      <c r="N91" s="252">
        <v>2.0999999999999999E-5</v>
      </c>
      <c r="O91" s="252">
        <v>-2.7999999999999999E-6</v>
      </c>
      <c r="P91" s="252">
        <v>-8.9499999999999994E-5</v>
      </c>
      <c r="Q91" s="252">
        <v>-1.3339999999999999E-4</v>
      </c>
      <c r="R91" s="252">
        <v>-1.248E-4</v>
      </c>
      <c r="S91" s="252">
        <v>-8.7200000000000005E-5</v>
      </c>
      <c r="T91" s="252">
        <v>-4.18E-5</v>
      </c>
      <c r="U91" s="252">
        <v>5.1499999999999998E-5</v>
      </c>
      <c r="V91" s="252">
        <v>1.3889999999999999E-4</v>
      </c>
      <c r="W91" s="252">
        <v>5.7779999999999995E-4</v>
      </c>
      <c r="X91" s="252">
        <v>8.6799999999999996E-4</v>
      </c>
      <c r="Y91" s="252">
        <v>1.0211E-3</v>
      </c>
      <c r="Z91" s="252">
        <v>1.1069000000000001E-3</v>
      </c>
      <c r="AA91" s="252">
        <v>1.1638E-3</v>
      </c>
      <c r="AB91" s="252">
        <v>1.2099000000000001E-3</v>
      </c>
      <c r="AC91" s="252">
        <v>1.253E-3</v>
      </c>
      <c r="AD91" s="252">
        <v>1.2962E-3</v>
      </c>
      <c r="AE91" s="252">
        <v>1.3404999999999999E-3</v>
      </c>
      <c r="AF91" s="252">
        <v>9.0600000000000007E-5</v>
      </c>
      <c r="AG91" s="252">
        <v>5.1700000000000003E-5</v>
      </c>
      <c r="AH91" s="252">
        <v>4.5399999999999999E-5</v>
      </c>
      <c r="AI91" s="252">
        <v>8.0799999999999999E-5</v>
      </c>
      <c r="AJ91" s="252">
        <v>1.316E-4</v>
      </c>
      <c r="AK91" s="252">
        <v>1.7899999999999999E-4</v>
      </c>
      <c r="AL91" s="252">
        <v>2.3010000000000001E-4</v>
      </c>
      <c r="AM91" s="252">
        <v>3.1280000000000001E-4</v>
      </c>
      <c r="AN91" s="252">
        <v>3.7609999999999998E-4</v>
      </c>
      <c r="AO91" s="252">
        <v>5.821E-4</v>
      </c>
      <c r="AP91" s="252">
        <v>6.4499999999999996E-4</v>
      </c>
      <c r="AQ91" s="252">
        <v>7.873E-4</v>
      </c>
      <c r="AR91" s="252">
        <v>1.1266E-3</v>
      </c>
      <c r="AS91" s="252">
        <v>1.7576E-3</v>
      </c>
      <c r="AT91" s="252">
        <v>2.47E-3</v>
      </c>
      <c r="AU91" s="252">
        <v>3.1032E-3</v>
      </c>
      <c r="AV91" s="252">
        <v>3.6556000000000002E-3</v>
      </c>
      <c r="AW91" s="252">
        <v>4.1132E-3</v>
      </c>
      <c r="AX91" s="252">
        <v>1.04E-5</v>
      </c>
      <c r="AY91" s="252">
        <v>1.91E-5</v>
      </c>
      <c r="AZ91" s="252">
        <v>3.0899999999999999E-5</v>
      </c>
      <c r="BA91" s="252">
        <v>3.7100000000000001E-5</v>
      </c>
      <c r="BB91" s="252">
        <v>3.9900000000000001E-5</v>
      </c>
      <c r="BC91" s="252">
        <v>4.3000000000000002E-5</v>
      </c>
      <c r="BD91" s="252">
        <v>4.5800000000000002E-5</v>
      </c>
      <c r="BE91" s="252">
        <v>5.1799999999999999E-5</v>
      </c>
      <c r="BF91" s="252">
        <v>5.6900000000000001E-5</v>
      </c>
      <c r="BG91" s="252">
        <v>1.3239999999999999E-4</v>
      </c>
      <c r="BH91" s="252">
        <v>2.3330000000000001E-4</v>
      </c>
      <c r="BI91" s="252">
        <v>3.3970000000000002E-4</v>
      </c>
      <c r="BJ91" s="252">
        <v>4.46E-4</v>
      </c>
      <c r="BK91" s="252">
        <v>5.5159999999999996E-4</v>
      </c>
      <c r="BL91" s="252">
        <v>6.5660000000000002E-4</v>
      </c>
      <c r="BM91" s="252">
        <v>7.6119999999999996E-4</v>
      </c>
      <c r="BN91" s="252">
        <v>8.654E-4</v>
      </c>
      <c r="BO91" s="252">
        <v>9.6949999999999998E-4</v>
      </c>
      <c r="BP91" s="252">
        <v>5.4999999999999999E-6</v>
      </c>
      <c r="BQ91" s="252">
        <v>1.8499999999999999E-5</v>
      </c>
      <c r="BR91" s="252">
        <v>4.2200000000000003E-5</v>
      </c>
      <c r="BS91" s="252">
        <v>1.0349999999999999E-4</v>
      </c>
      <c r="BT91" s="252">
        <v>1.73E-4</v>
      </c>
      <c r="BU91" s="252">
        <v>2.4699999999999999E-4</v>
      </c>
      <c r="BV91" s="252">
        <v>3.3799999999999998E-4</v>
      </c>
      <c r="BW91" s="252">
        <v>4.3189999999999998E-4</v>
      </c>
      <c r="BX91" s="252">
        <v>6.6750000000000002E-4</v>
      </c>
      <c r="BY91" s="252">
        <v>9.1330000000000003E-4</v>
      </c>
      <c r="BZ91" s="252">
        <v>1.5325E-3</v>
      </c>
      <c r="CA91" s="252">
        <v>-1.2999999999999999E-5</v>
      </c>
      <c r="CB91" s="252">
        <v>-2.3799999999999999E-5</v>
      </c>
      <c r="CC91" s="252">
        <v>-9.9999999999999995E-7</v>
      </c>
      <c r="CD91" s="252">
        <v>8.3679999999999996E-4</v>
      </c>
      <c r="CE91" s="252">
        <v>-1.1038000000000001E-3</v>
      </c>
      <c r="CF91" s="252">
        <v>-1.137E-3</v>
      </c>
    </row>
    <row r="92" spans="1:84" s="65" customFormat="1" ht="12" x14ac:dyDescent="0.2">
      <c r="A92" s="59" t="s">
        <v>132</v>
      </c>
      <c r="B92" s="252">
        <v>2.9000000000000002E-6</v>
      </c>
      <c r="C92" s="252">
        <v>7.3000000000000004E-6</v>
      </c>
      <c r="D92" s="252">
        <v>-6.1999999999999999E-6</v>
      </c>
      <c r="E92" s="252">
        <v>-7.8399999999999995E-5</v>
      </c>
      <c r="F92" s="252">
        <v>-1.4320000000000001E-4</v>
      </c>
      <c r="G92" s="252">
        <v>-1.7929999999999999E-4</v>
      </c>
      <c r="H92" s="252">
        <v>-1.9880000000000001E-4</v>
      </c>
      <c r="I92" s="252">
        <v>-2.1819999999999999E-4</v>
      </c>
      <c r="J92" s="252">
        <v>-2.7839999999999999E-4</v>
      </c>
      <c r="K92" s="252">
        <v>-3.969E-4</v>
      </c>
      <c r="L92" s="252">
        <v>-1.8883999999999999E-3</v>
      </c>
      <c r="M92" s="252">
        <v>-4.0213999999999996E-3</v>
      </c>
      <c r="N92" s="252">
        <v>-2.4199999999999999E-5</v>
      </c>
      <c r="O92" s="252">
        <v>-7.8300000000000006E-5</v>
      </c>
      <c r="P92" s="252">
        <v>-1.894E-4</v>
      </c>
      <c r="Q92" s="252">
        <v>-2.452E-4</v>
      </c>
      <c r="R92" s="252">
        <v>-2.42E-4</v>
      </c>
      <c r="S92" s="252">
        <v>-2.052E-4</v>
      </c>
      <c r="T92" s="252">
        <v>-1.6339999999999999E-4</v>
      </c>
      <c r="U92" s="252">
        <v>-7.8499999999999997E-5</v>
      </c>
      <c r="V92" s="252">
        <v>-9.9000000000000001E-6</v>
      </c>
      <c r="W92" s="252">
        <v>2.878E-4</v>
      </c>
      <c r="X92" s="252">
        <v>4.8559999999999999E-4</v>
      </c>
      <c r="Y92" s="252">
        <v>5.5679999999999998E-4</v>
      </c>
      <c r="Z92" s="252">
        <v>5.4410000000000005E-4</v>
      </c>
      <c r="AA92" s="252">
        <v>4.8690000000000002E-4</v>
      </c>
      <c r="AB92" s="252">
        <v>4.0989999999999999E-4</v>
      </c>
      <c r="AC92" s="252">
        <v>3.2590000000000001E-4</v>
      </c>
      <c r="AD92" s="252">
        <v>2.408E-4</v>
      </c>
      <c r="AE92" s="252">
        <v>1.571E-4</v>
      </c>
      <c r="AF92" s="252">
        <v>2.218E-4</v>
      </c>
      <c r="AG92" s="252">
        <v>1.127E-4</v>
      </c>
      <c r="AH92" s="252">
        <v>8.6700000000000007E-5</v>
      </c>
      <c r="AI92" s="252">
        <v>8.8300000000000005E-5</v>
      </c>
      <c r="AJ92" s="252">
        <v>9.5199999999999997E-5</v>
      </c>
      <c r="AK92" s="252">
        <v>1.103E-4</v>
      </c>
      <c r="AL92" s="252">
        <v>1.438E-4</v>
      </c>
      <c r="AM92" s="252">
        <v>2.452E-4</v>
      </c>
      <c r="AN92" s="252">
        <v>3.7149999999999998E-4</v>
      </c>
      <c r="AO92" s="252">
        <v>8.2720000000000005E-4</v>
      </c>
      <c r="AP92" s="252">
        <v>7.894E-4</v>
      </c>
      <c r="AQ92" s="252">
        <v>7.894E-4</v>
      </c>
      <c r="AR92" s="252">
        <v>1.1163E-3</v>
      </c>
      <c r="AS92" s="252">
        <v>1.8867999999999999E-3</v>
      </c>
      <c r="AT92" s="252">
        <v>2.8419999999999999E-3</v>
      </c>
      <c r="AU92" s="252">
        <v>3.7347999999999999E-3</v>
      </c>
      <c r="AV92" s="252">
        <v>4.5195000000000001E-3</v>
      </c>
      <c r="AW92" s="252">
        <v>5.1618999999999996E-3</v>
      </c>
      <c r="AX92" s="252">
        <v>8.1000000000000004E-6</v>
      </c>
      <c r="AY92" s="252">
        <v>7.9999999999999996E-6</v>
      </c>
      <c r="AZ92" s="252">
        <v>2.9999999999999999E-7</v>
      </c>
      <c r="BA92" s="252">
        <v>-1.31E-5</v>
      </c>
      <c r="BB92" s="252">
        <v>-2.97E-5</v>
      </c>
      <c r="BC92" s="252">
        <v>-4.9400000000000001E-5</v>
      </c>
      <c r="BD92" s="252">
        <v>-7.0300000000000001E-5</v>
      </c>
      <c r="BE92" s="252">
        <v>-1.1230000000000001E-4</v>
      </c>
      <c r="BF92" s="252">
        <v>-1.4550000000000001E-4</v>
      </c>
      <c r="BG92" s="252">
        <v>-3.3090000000000002E-4</v>
      </c>
      <c r="BH92" s="252">
        <v>-4.9350000000000002E-4</v>
      </c>
      <c r="BI92" s="252">
        <v>-6.5269999999999998E-4</v>
      </c>
      <c r="BJ92" s="252">
        <v>-8.1039999999999997E-4</v>
      </c>
      <c r="BK92" s="252">
        <v>-9.6719999999999998E-4</v>
      </c>
      <c r="BL92" s="252">
        <v>-1.1234999999999999E-3</v>
      </c>
      <c r="BM92" s="252">
        <v>-1.2795E-3</v>
      </c>
      <c r="BN92" s="252">
        <v>-1.4353E-3</v>
      </c>
      <c r="BO92" s="252">
        <v>-1.5908999999999999E-3</v>
      </c>
      <c r="BP92" s="252">
        <v>1.06E-5</v>
      </c>
      <c r="BQ92" s="252">
        <v>3.3800000000000002E-5</v>
      </c>
      <c r="BR92" s="252">
        <v>7.0500000000000006E-5</v>
      </c>
      <c r="BS92" s="252">
        <v>1.474E-4</v>
      </c>
      <c r="BT92" s="252">
        <v>2.2110000000000001E-4</v>
      </c>
      <c r="BU92" s="252">
        <v>3.009E-4</v>
      </c>
      <c r="BV92" s="252">
        <v>4.1280000000000001E-4</v>
      </c>
      <c r="BW92" s="252">
        <v>5.4750000000000003E-4</v>
      </c>
      <c r="BX92" s="252">
        <v>9.6239999999999997E-4</v>
      </c>
      <c r="BY92" s="252">
        <v>1.5325E-3</v>
      </c>
      <c r="BZ92" s="252">
        <v>4.6921000000000003E-3</v>
      </c>
      <c r="CA92" s="252">
        <v>1.3300000000000001E-4</v>
      </c>
      <c r="CB92" s="252">
        <v>1.56E-5</v>
      </c>
      <c r="CC92" s="252">
        <v>-9.2E-6</v>
      </c>
      <c r="CD92" s="252">
        <v>9.8839999999999996E-4</v>
      </c>
      <c r="CE92" s="252">
        <v>-1.5476999999999999E-3</v>
      </c>
      <c r="CF92" s="252">
        <v>-2.0679000000000001E-3</v>
      </c>
    </row>
    <row r="93" spans="1:84" s="65" customFormat="1" ht="12" x14ac:dyDescent="0.2">
      <c r="A93" s="59" t="s">
        <v>35</v>
      </c>
      <c r="B93" s="252">
        <v>-5.6999999999999996E-6</v>
      </c>
      <c r="C93" s="252">
        <v>-2.1399999999999998E-5</v>
      </c>
      <c r="D93" s="252">
        <v>-5.2599999999999998E-5</v>
      </c>
      <c r="E93" s="252">
        <v>-1.137E-4</v>
      </c>
      <c r="F93" s="252">
        <v>-1.5190000000000001E-4</v>
      </c>
      <c r="G93" s="252">
        <v>-1.739E-4</v>
      </c>
      <c r="H93" s="252">
        <v>-1.8919999999999999E-4</v>
      </c>
      <c r="I93" s="252">
        <v>-2.053E-4</v>
      </c>
      <c r="J93" s="252">
        <v>-2.34E-4</v>
      </c>
      <c r="K93" s="252">
        <v>-2.6350000000000001E-4</v>
      </c>
      <c r="L93" s="252">
        <v>-4.573E-4</v>
      </c>
      <c r="M93" s="252">
        <v>-6.9059999999999998E-4</v>
      </c>
      <c r="N93" s="252">
        <v>-1.154E-4</v>
      </c>
      <c r="O93" s="252">
        <v>-1.5540000000000001E-4</v>
      </c>
      <c r="P93" s="252">
        <v>-1.8699999999999999E-4</v>
      </c>
      <c r="Q93" s="252">
        <v>-2.1110000000000001E-4</v>
      </c>
      <c r="R93" s="252">
        <v>-2.388E-4</v>
      </c>
      <c r="S93" s="252">
        <v>-2.6370000000000001E-4</v>
      </c>
      <c r="T93" s="252">
        <v>-2.9260000000000001E-4</v>
      </c>
      <c r="U93" s="252">
        <v>-3.3359999999999998E-4</v>
      </c>
      <c r="V93" s="252">
        <v>-3.768E-4</v>
      </c>
      <c r="W93" s="252">
        <v>-6.4079999999999996E-4</v>
      </c>
      <c r="X93" s="252">
        <v>-8.541E-4</v>
      </c>
      <c r="Y93" s="252">
        <v>-1.0231000000000001E-3</v>
      </c>
      <c r="Z93" s="252">
        <v>-1.17E-3</v>
      </c>
      <c r="AA93" s="252">
        <v>-1.3073E-3</v>
      </c>
      <c r="AB93" s="252">
        <v>-1.441E-3</v>
      </c>
      <c r="AC93" s="252">
        <v>-1.5738E-3</v>
      </c>
      <c r="AD93" s="252">
        <v>-1.7067E-3</v>
      </c>
      <c r="AE93" s="252">
        <v>-1.8402E-3</v>
      </c>
      <c r="AF93" s="252">
        <v>2.3900000000000002E-5</v>
      </c>
      <c r="AG93" s="252">
        <v>9.9999999999999995E-7</v>
      </c>
      <c r="AH93" s="252">
        <v>-6.7500000000000001E-5</v>
      </c>
      <c r="AI93" s="252">
        <v>-1.3870000000000001E-4</v>
      </c>
      <c r="AJ93" s="252">
        <v>-1.873E-4</v>
      </c>
      <c r="AK93" s="252">
        <v>-2.097E-4</v>
      </c>
      <c r="AL93" s="252">
        <v>-2.2599999999999999E-4</v>
      </c>
      <c r="AM93" s="252">
        <v>-2.2550000000000001E-4</v>
      </c>
      <c r="AN93" s="252">
        <v>-2.0790000000000001E-4</v>
      </c>
      <c r="AO93" s="252">
        <v>-2.1350000000000001E-4</v>
      </c>
      <c r="AP93" s="252">
        <v>-3.5570000000000003E-4</v>
      </c>
      <c r="AQ93" s="252">
        <v>-5.0710000000000002E-4</v>
      </c>
      <c r="AR93" s="252">
        <v>-6.0519999999999997E-4</v>
      </c>
      <c r="AS93" s="252">
        <v>-6.9740000000000004E-4</v>
      </c>
      <c r="AT93" s="252">
        <v>-7.3309999999999998E-4</v>
      </c>
      <c r="AU93" s="252">
        <v>-7.2590000000000003E-4</v>
      </c>
      <c r="AV93" s="252">
        <v>-7.1199999999999996E-4</v>
      </c>
      <c r="AW93" s="252">
        <v>-6.9939999999999998E-4</v>
      </c>
      <c r="AX93" s="252">
        <v>-1.27E-5</v>
      </c>
      <c r="AY93" s="252">
        <v>-2.6299999999999999E-5</v>
      </c>
      <c r="AZ93" s="252">
        <v>-5.13E-5</v>
      </c>
      <c r="BA93" s="252">
        <v>-7.2299999999999996E-5</v>
      </c>
      <c r="BB93" s="252">
        <v>-8.8399999999999994E-5</v>
      </c>
      <c r="BC93" s="252">
        <v>-1.054E-4</v>
      </c>
      <c r="BD93" s="252">
        <v>-1.206E-4</v>
      </c>
      <c r="BE93" s="252">
        <v>-1.4799999999999999E-4</v>
      </c>
      <c r="BF93" s="252">
        <v>-1.6559999999999999E-4</v>
      </c>
      <c r="BG93" s="252">
        <v>-3.0919999999999998E-4</v>
      </c>
      <c r="BH93" s="252">
        <v>-4.526E-4</v>
      </c>
      <c r="BI93" s="252">
        <v>-5.9570000000000001E-4</v>
      </c>
      <c r="BJ93" s="252">
        <v>-7.3740000000000003E-4</v>
      </c>
      <c r="BK93" s="252">
        <v>-8.7810000000000004E-4</v>
      </c>
      <c r="BL93" s="252">
        <v>-1.0181999999999999E-3</v>
      </c>
      <c r="BM93" s="252">
        <v>-1.158E-3</v>
      </c>
      <c r="BN93" s="252">
        <v>-1.2976999999999999E-3</v>
      </c>
      <c r="BO93" s="252">
        <v>-1.4372E-3</v>
      </c>
      <c r="BP93" s="252">
        <v>1.7999999999999999E-6</v>
      </c>
      <c r="BQ93" s="252">
        <v>4.8999999999999997E-6</v>
      </c>
      <c r="BR93" s="252">
        <v>7.7000000000000008E-6</v>
      </c>
      <c r="BS93" s="252">
        <v>6.6000000000000003E-6</v>
      </c>
      <c r="BT93" s="252">
        <v>-4.9999999999999998E-7</v>
      </c>
      <c r="BU93" s="252">
        <v>-8.8000000000000004E-6</v>
      </c>
      <c r="BV93" s="252">
        <v>-1.6399999999999999E-5</v>
      </c>
      <c r="BW93" s="252">
        <v>-2.1500000000000001E-5</v>
      </c>
      <c r="BX93" s="252">
        <v>-2.3900000000000002E-5</v>
      </c>
      <c r="BY93" s="252">
        <v>-1.2999999999999999E-5</v>
      </c>
      <c r="BZ93" s="252">
        <v>1.3300000000000001E-4</v>
      </c>
      <c r="CA93" s="252">
        <v>5.4620000000000005E-4</v>
      </c>
      <c r="CB93" s="252">
        <v>8.9499999999999994E-5</v>
      </c>
      <c r="CC93" s="252">
        <v>-4.1999999999999996E-6</v>
      </c>
      <c r="CD93" s="252">
        <v>-8.9680000000000001E-4</v>
      </c>
      <c r="CE93" s="252">
        <v>-1.3569999999999999E-4</v>
      </c>
      <c r="CF93" s="252">
        <v>6.9669999999999997E-4</v>
      </c>
    </row>
    <row r="94" spans="1:84" s="65" customFormat="1" ht="12" x14ac:dyDescent="0.2">
      <c r="A94" s="59" t="s">
        <v>36</v>
      </c>
      <c r="B94" s="252">
        <v>-1.5E-6</v>
      </c>
      <c r="C94" s="252">
        <v>-6.0000000000000002E-6</v>
      </c>
      <c r="D94" s="252">
        <v>-1.5299999999999999E-5</v>
      </c>
      <c r="E94" s="252">
        <v>-3.2499999999999997E-5</v>
      </c>
      <c r="F94" s="252">
        <v>-4.5099999999999998E-5</v>
      </c>
      <c r="G94" s="252">
        <v>-5.5399999999999998E-5</v>
      </c>
      <c r="H94" s="252">
        <v>-6.4999999999999994E-5</v>
      </c>
      <c r="I94" s="252">
        <v>-7.5199999999999998E-5</v>
      </c>
      <c r="J94" s="252">
        <v>-9.3499999999999996E-5</v>
      </c>
      <c r="K94" s="252">
        <v>-1.1069999999999999E-4</v>
      </c>
      <c r="L94" s="252">
        <v>-2.1359999999999999E-4</v>
      </c>
      <c r="M94" s="252">
        <v>-3.3560000000000003E-4</v>
      </c>
      <c r="N94" s="252">
        <v>-2.51E-5</v>
      </c>
      <c r="O94" s="252">
        <v>-3.0700000000000001E-5</v>
      </c>
      <c r="P94" s="252">
        <v>-2.4499999999999999E-5</v>
      </c>
      <c r="Q94" s="252">
        <v>-1.6099999999999998E-5</v>
      </c>
      <c r="R94" s="252">
        <v>-1.11E-5</v>
      </c>
      <c r="S94" s="252">
        <v>-9.3000000000000007E-6</v>
      </c>
      <c r="T94" s="252">
        <v>-9.9000000000000001E-6</v>
      </c>
      <c r="U94" s="252">
        <v>-1.5E-5</v>
      </c>
      <c r="V94" s="252">
        <v>-2.2900000000000001E-5</v>
      </c>
      <c r="W94" s="252">
        <v>-7.1600000000000006E-5</v>
      </c>
      <c r="X94" s="252">
        <v>-9.8300000000000004E-5</v>
      </c>
      <c r="Y94" s="252">
        <v>-1.06E-4</v>
      </c>
      <c r="Z94" s="252">
        <v>-1.0450000000000001E-4</v>
      </c>
      <c r="AA94" s="252">
        <v>-9.9300000000000001E-5</v>
      </c>
      <c r="AB94" s="252">
        <v>-9.2899999999999995E-5</v>
      </c>
      <c r="AC94" s="252">
        <v>-8.6199999999999995E-5</v>
      </c>
      <c r="AD94" s="252">
        <v>-7.9599999999999997E-5</v>
      </c>
      <c r="AE94" s="252">
        <v>-7.3399999999999995E-5</v>
      </c>
      <c r="AF94" s="252">
        <v>-3.0000000000000001E-6</v>
      </c>
      <c r="AG94" s="252">
        <v>-1.7600000000000001E-5</v>
      </c>
      <c r="AH94" s="252">
        <v>-3.2499999999999997E-5</v>
      </c>
      <c r="AI94" s="252">
        <v>-4.32E-5</v>
      </c>
      <c r="AJ94" s="252">
        <v>-5.2200000000000002E-5</v>
      </c>
      <c r="AK94" s="252">
        <v>-5.7299999999999997E-5</v>
      </c>
      <c r="AL94" s="252">
        <v>-6.1799999999999998E-5</v>
      </c>
      <c r="AM94" s="252">
        <v>-6.02E-5</v>
      </c>
      <c r="AN94" s="252">
        <v>-5.0000000000000002E-5</v>
      </c>
      <c r="AO94" s="252">
        <v>6.9E-6</v>
      </c>
      <c r="AP94" s="252">
        <v>1.4399999999999999E-5</v>
      </c>
      <c r="AQ94" s="252">
        <v>1.3E-6</v>
      </c>
      <c r="AR94" s="252">
        <v>5.9999999999999997E-7</v>
      </c>
      <c r="AS94" s="252">
        <v>2.41E-5</v>
      </c>
      <c r="AT94" s="252">
        <v>6.7000000000000002E-5</v>
      </c>
      <c r="AU94" s="252">
        <v>1.1519999999999999E-4</v>
      </c>
      <c r="AV94" s="252">
        <v>1.605E-4</v>
      </c>
      <c r="AW94" s="252">
        <v>1.9880000000000001E-4</v>
      </c>
      <c r="AX94" s="252">
        <v>-1.5999999999999999E-6</v>
      </c>
      <c r="AY94" s="252">
        <v>-4.4000000000000002E-6</v>
      </c>
      <c r="AZ94" s="252">
        <v>-1.06E-5</v>
      </c>
      <c r="BA94" s="252">
        <v>-1.6699999999999999E-5</v>
      </c>
      <c r="BB94" s="252">
        <v>-2.1699999999999999E-5</v>
      </c>
      <c r="BC94" s="252">
        <v>-2.69E-5</v>
      </c>
      <c r="BD94" s="252">
        <v>-3.1600000000000002E-5</v>
      </c>
      <c r="BE94" s="252">
        <v>-3.9900000000000001E-5</v>
      </c>
      <c r="BF94" s="252">
        <v>-4.5399999999999999E-5</v>
      </c>
      <c r="BG94" s="252">
        <v>-8.6799999999999996E-5</v>
      </c>
      <c r="BH94" s="252">
        <v>-1.2329999999999999E-4</v>
      </c>
      <c r="BI94" s="252">
        <v>-1.5559999999999999E-4</v>
      </c>
      <c r="BJ94" s="252">
        <v>-1.8550000000000001E-4</v>
      </c>
      <c r="BK94" s="252">
        <v>-2.143E-4</v>
      </c>
      <c r="BL94" s="252">
        <v>-2.4269999999999999E-4</v>
      </c>
      <c r="BM94" s="252">
        <v>-2.7099999999999997E-4</v>
      </c>
      <c r="BN94" s="252">
        <v>-2.9930000000000001E-4</v>
      </c>
      <c r="BO94" s="252">
        <v>-3.2759999999999999E-4</v>
      </c>
      <c r="BP94" s="252">
        <v>3.9999999999999998E-7</v>
      </c>
      <c r="BQ94" s="252">
        <v>8.9999999999999996E-7</v>
      </c>
      <c r="BR94" s="252">
        <v>1.3E-6</v>
      </c>
      <c r="BS94" s="252">
        <v>1.9999999999999999E-7</v>
      </c>
      <c r="BT94" s="252">
        <v>-2.7E-6</v>
      </c>
      <c r="BU94" s="252">
        <v>-6.2999999999999998E-6</v>
      </c>
      <c r="BV94" s="252">
        <v>-1.04E-5</v>
      </c>
      <c r="BW94" s="252">
        <v>-1.4100000000000001E-5</v>
      </c>
      <c r="BX94" s="252">
        <v>-2.0800000000000001E-5</v>
      </c>
      <c r="BY94" s="252">
        <v>-2.3799999999999999E-5</v>
      </c>
      <c r="BZ94" s="252">
        <v>1.56E-5</v>
      </c>
      <c r="CA94" s="252">
        <v>8.9499999999999994E-5</v>
      </c>
      <c r="CB94" s="252">
        <v>9.3499999999999996E-5</v>
      </c>
      <c r="CC94" s="252">
        <v>-4.6999999999999999E-6</v>
      </c>
      <c r="CD94" s="252">
        <v>-1.2180000000000001E-4</v>
      </c>
      <c r="CE94" s="252">
        <v>-7.8700000000000002E-5</v>
      </c>
      <c r="CF94" s="252">
        <v>3.3500000000000001E-5</v>
      </c>
    </row>
    <row r="95" spans="1:84" s="65" customFormat="1" ht="12" x14ac:dyDescent="0.2">
      <c r="A95" s="59" t="s">
        <v>83</v>
      </c>
      <c r="B95" s="252">
        <v>9.9999999999999995E-8</v>
      </c>
      <c r="C95" s="252">
        <v>8.9999999999999996E-7</v>
      </c>
      <c r="D95" s="252">
        <v>3.1E-6</v>
      </c>
      <c r="E95" s="252">
        <v>8.6000000000000007E-6</v>
      </c>
      <c r="F95" s="252">
        <v>1.31E-5</v>
      </c>
      <c r="G95" s="252">
        <v>1.6399999999999999E-5</v>
      </c>
      <c r="H95" s="252">
        <v>1.8899999999999999E-5</v>
      </c>
      <c r="I95" s="252">
        <v>2.1100000000000001E-5</v>
      </c>
      <c r="J95" s="252">
        <v>2.3799999999999999E-5</v>
      </c>
      <c r="K95" s="252">
        <v>2.51E-5</v>
      </c>
      <c r="L95" s="252">
        <v>2.5199999999999999E-5</v>
      </c>
      <c r="M95" s="252">
        <v>2.3499999999999999E-5</v>
      </c>
      <c r="N95" s="252">
        <v>-4.8999999999999997E-6</v>
      </c>
      <c r="O95" s="252">
        <v>-5.9000000000000003E-6</v>
      </c>
      <c r="P95" s="252">
        <v>-5.3000000000000001E-6</v>
      </c>
      <c r="Q95" s="252">
        <v>-3.8E-6</v>
      </c>
      <c r="R95" s="252">
        <v>-2.6000000000000001E-6</v>
      </c>
      <c r="S95" s="252">
        <v>-1.7E-6</v>
      </c>
      <c r="T95" s="252">
        <v>-1.1999999999999999E-6</v>
      </c>
      <c r="U95" s="252">
        <v>-2.9999999999999999E-7</v>
      </c>
      <c r="V95" s="252">
        <v>8.9999999999999996E-7</v>
      </c>
      <c r="W95" s="252">
        <v>1.45E-5</v>
      </c>
      <c r="X95" s="252">
        <v>3.29E-5</v>
      </c>
      <c r="Y95" s="252">
        <v>5.1600000000000001E-5</v>
      </c>
      <c r="Z95" s="252">
        <v>6.9999999999999994E-5</v>
      </c>
      <c r="AA95" s="252">
        <v>8.81E-5</v>
      </c>
      <c r="AB95" s="252">
        <v>1.059E-4</v>
      </c>
      <c r="AC95" s="252">
        <v>1.2349999999999999E-4</v>
      </c>
      <c r="AD95" s="252">
        <v>1.4080000000000001E-4</v>
      </c>
      <c r="AE95" s="252">
        <v>1.5809999999999999E-4</v>
      </c>
      <c r="AF95" s="252">
        <v>-5.9999999999999997E-7</v>
      </c>
      <c r="AG95" s="252">
        <v>1.9E-6</v>
      </c>
      <c r="AH95" s="252">
        <v>7.3000000000000004E-6</v>
      </c>
      <c r="AI95" s="252">
        <v>1.2099999999999999E-5</v>
      </c>
      <c r="AJ95" s="252">
        <v>1.5400000000000002E-5</v>
      </c>
      <c r="AK95" s="252">
        <v>1.7200000000000001E-5</v>
      </c>
      <c r="AL95" s="252">
        <v>1.8899999999999999E-5</v>
      </c>
      <c r="AM95" s="252">
        <v>2.05E-5</v>
      </c>
      <c r="AN95" s="252">
        <v>2.09E-5</v>
      </c>
      <c r="AO95" s="252">
        <v>2.4000000000000001E-5</v>
      </c>
      <c r="AP95" s="252">
        <v>3.3699999999999999E-5</v>
      </c>
      <c r="AQ95" s="252">
        <v>4.88E-5</v>
      </c>
      <c r="AR95" s="252">
        <v>6.4900000000000005E-5</v>
      </c>
      <c r="AS95" s="252">
        <v>8.5099999999999995E-5</v>
      </c>
      <c r="AT95" s="252">
        <v>1.009E-4</v>
      </c>
      <c r="AU95" s="252">
        <v>1.103E-4</v>
      </c>
      <c r="AV95" s="252">
        <v>1.167E-4</v>
      </c>
      <c r="AW95" s="252">
        <v>1.2129999999999999E-4</v>
      </c>
      <c r="AX95" s="252">
        <v>7.9999999999999996E-7</v>
      </c>
      <c r="AY95" s="252">
        <v>1.7999999999999999E-6</v>
      </c>
      <c r="AZ95" s="252">
        <v>3.8E-6</v>
      </c>
      <c r="BA95" s="252">
        <v>5.4999999999999999E-6</v>
      </c>
      <c r="BB95" s="252">
        <v>6.7000000000000002E-6</v>
      </c>
      <c r="BC95" s="252">
        <v>7.9000000000000006E-6</v>
      </c>
      <c r="BD95" s="252">
        <v>8.8000000000000004E-6</v>
      </c>
      <c r="BE95" s="252">
        <v>1.04E-5</v>
      </c>
      <c r="BF95" s="252">
        <v>1.11E-5</v>
      </c>
      <c r="BG95" s="252">
        <v>1.6200000000000001E-5</v>
      </c>
      <c r="BH95" s="252">
        <v>1.9400000000000001E-5</v>
      </c>
      <c r="BI95" s="252">
        <v>2.2099999999999998E-5</v>
      </c>
      <c r="BJ95" s="252">
        <v>2.4600000000000002E-5</v>
      </c>
      <c r="BK95" s="252">
        <v>2.7100000000000001E-5</v>
      </c>
      <c r="BL95" s="252">
        <v>2.9499999999999999E-5</v>
      </c>
      <c r="BM95" s="252">
        <v>3.1999999999999999E-5</v>
      </c>
      <c r="BN95" s="252">
        <v>3.4400000000000003E-5</v>
      </c>
      <c r="BO95" s="252">
        <v>3.6900000000000002E-5</v>
      </c>
      <c r="BP95" s="252">
        <v>0</v>
      </c>
      <c r="BQ95" s="252">
        <v>9.9999999999999995E-8</v>
      </c>
      <c r="BR95" s="252">
        <v>9.9999999999999995E-8</v>
      </c>
      <c r="BS95" s="252">
        <v>0</v>
      </c>
      <c r="BT95" s="252">
        <v>-1.9999999999999999E-7</v>
      </c>
      <c r="BU95" s="252">
        <v>-1.9999999999999999E-7</v>
      </c>
      <c r="BV95" s="252">
        <v>-2.9999999999999999E-7</v>
      </c>
      <c r="BW95" s="252">
        <v>-2.9999999999999999E-7</v>
      </c>
      <c r="BX95" s="252">
        <v>-4.9999999999999998E-7</v>
      </c>
      <c r="BY95" s="252">
        <v>-9.9999999999999995E-7</v>
      </c>
      <c r="BZ95" s="252">
        <v>-9.2E-6</v>
      </c>
      <c r="CA95" s="252">
        <v>-4.1999999999999996E-6</v>
      </c>
      <c r="CB95" s="252">
        <v>-4.6999999999999999E-6</v>
      </c>
      <c r="CC95" s="252">
        <v>4.0999999999999997E-6</v>
      </c>
      <c r="CD95" s="252">
        <v>-9.0500000000000004E-5</v>
      </c>
      <c r="CE95" s="252">
        <v>2.7900000000000001E-5</v>
      </c>
      <c r="CF95" s="252">
        <v>-1.45E-5</v>
      </c>
    </row>
    <row r="96" spans="1:84" s="65" customFormat="1" ht="12" x14ac:dyDescent="0.2">
      <c r="A96" s="59" t="s">
        <v>133</v>
      </c>
      <c r="B96" s="252">
        <v>4.3699999999999998E-5</v>
      </c>
      <c r="C96" s="252">
        <v>1.438E-4</v>
      </c>
      <c r="D96" s="252">
        <v>3.3349999999999997E-4</v>
      </c>
      <c r="E96" s="252">
        <v>8.2629999999999997E-4</v>
      </c>
      <c r="F96" s="252">
        <v>1.4729000000000001E-3</v>
      </c>
      <c r="G96" s="252">
        <v>2.2315999999999998E-3</v>
      </c>
      <c r="H96" s="252">
        <v>3.0479999999999999E-3</v>
      </c>
      <c r="I96" s="252">
        <v>3.9382000000000002E-3</v>
      </c>
      <c r="J96" s="252">
        <v>5.6775999999999997E-3</v>
      </c>
      <c r="K96" s="252">
        <v>7.3572000000000004E-3</v>
      </c>
      <c r="L96" s="252">
        <v>1.53426E-2</v>
      </c>
      <c r="M96" s="252">
        <v>2.2152100000000001E-2</v>
      </c>
      <c r="N96" s="252">
        <v>1.7369999999999999E-4</v>
      </c>
      <c r="O96" s="252">
        <v>2.4840000000000002E-4</v>
      </c>
      <c r="P96" s="252">
        <v>1.0899E-3</v>
      </c>
      <c r="Q96" s="252">
        <v>2.0888E-3</v>
      </c>
      <c r="R96" s="252">
        <v>2.9464000000000001E-3</v>
      </c>
      <c r="S96" s="252">
        <v>3.6129999999999999E-3</v>
      </c>
      <c r="T96" s="252">
        <v>4.2607000000000001E-3</v>
      </c>
      <c r="U96" s="252">
        <v>5.2744999999999997E-3</v>
      </c>
      <c r="V96" s="252">
        <v>6.3810000000000004E-3</v>
      </c>
      <c r="W96" s="252">
        <v>1.37188E-2</v>
      </c>
      <c r="X96" s="252">
        <v>2.0351000000000001E-2</v>
      </c>
      <c r="Y96" s="252">
        <v>2.6016399999999999E-2</v>
      </c>
      <c r="Z96" s="252">
        <v>3.1173200000000002E-2</v>
      </c>
      <c r="AA96" s="252">
        <v>3.60696E-2</v>
      </c>
      <c r="AB96" s="252">
        <v>4.0838300000000001E-2</v>
      </c>
      <c r="AC96" s="252">
        <v>4.5547999999999998E-2</v>
      </c>
      <c r="AD96" s="252">
        <v>5.0233E-2</v>
      </c>
      <c r="AE96" s="252">
        <v>5.4909800000000002E-2</v>
      </c>
      <c r="AF96" s="252">
        <v>4.4190000000000001E-4</v>
      </c>
      <c r="AG96" s="252">
        <v>3.2150000000000001E-4</v>
      </c>
      <c r="AH96" s="252">
        <v>9.7490000000000001E-4</v>
      </c>
      <c r="AI96" s="252">
        <v>1.9735E-3</v>
      </c>
      <c r="AJ96" s="252">
        <v>2.9053999999999998E-3</v>
      </c>
      <c r="AK96" s="252">
        <v>3.6475000000000001E-3</v>
      </c>
      <c r="AL96" s="252">
        <v>4.4714999999999998E-3</v>
      </c>
      <c r="AM96" s="252">
        <v>5.8529999999999997E-3</v>
      </c>
      <c r="AN96" s="252">
        <v>7.0049999999999999E-3</v>
      </c>
      <c r="AO96" s="252">
        <v>1.2211899999999999E-2</v>
      </c>
      <c r="AP96" s="252">
        <v>1.66356E-2</v>
      </c>
      <c r="AQ96" s="252">
        <v>2.0983399999999999E-2</v>
      </c>
      <c r="AR96" s="252">
        <v>2.4933400000000001E-2</v>
      </c>
      <c r="AS96" s="252">
        <v>3.0691699999999999E-2</v>
      </c>
      <c r="AT96" s="252">
        <v>3.5719000000000001E-2</v>
      </c>
      <c r="AU96" s="252">
        <v>3.9638199999999998E-2</v>
      </c>
      <c r="AV96" s="252">
        <v>4.3468100000000003E-2</v>
      </c>
      <c r="AW96" s="252">
        <v>4.72372E-2</v>
      </c>
      <c r="AX96" s="252">
        <v>1.6980000000000001E-4</v>
      </c>
      <c r="AY96" s="252">
        <v>3.3720000000000001E-4</v>
      </c>
      <c r="AZ96" s="252">
        <v>6.6890000000000005E-4</v>
      </c>
      <c r="BA96" s="252">
        <v>1.0108999999999999E-3</v>
      </c>
      <c r="BB96" s="252">
        <v>1.3454999999999999E-3</v>
      </c>
      <c r="BC96" s="252">
        <v>1.7417999999999999E-3</v>
      </c>
      <c r="BD96" s="252">
        <v>2.1473999999999998E-3</v>
      </c>
      <c r="BE96" s="252">
        <v>2.9751000000000001E-3</v>
      </c>
      <c r="BF96" s="252">
        <v>3.6359999999999999E-3</v>
      </c>
      <c r="BG96" s="252">
        <v>8.1723999999999998E-3</v>
      </c>
      <c r="BH96" s="252">
        <v>1.2578199999999999E-2</v>
      </c>
      <c r="BI96" s="252">
        <v>1.69266E-2</v>
      </c>
      <c r="BJ96" s="252">
        <v>2.12216E-2</v>
      </c>
      <c r="BK96" s="252">
        <v>2.5483100000000002E-2</v>
      </c>
      <c r="BL96" s="252">
        <v>2.97252E-2</v>
      </c>
      <c r="BM96" s="252">
        <v>3.3955699999999998E-2</v>
      </c>
      <c r="BN96" s="252">
        <v>3.8178900000000002E-2</v>
      </c>
      <c r="BO96" s="252">
        <v>4.2397400000000002E-2</v>
      </c>
      <c r="BP96" s="252">
        <v>1.1000000000000001E-6</v>
      </c>
      <c r="BQ96" s="252">
        <v>8.6000000000000007E-6</v>
      </c>
      <c r="BR96" s="252">
        <v>3.4E-5</v>
      </c>
      <c r="BS96" s="252">
        <v>1.325E-4</v>
      </c>
      <c r="BT96" s="252">
        <v>2.5940000000000002E-4</v>
      </c>
      <c r="BU96" s="252">
        <v>3.8089999999999999E-4</v>
      </c>
      <c r="BV96" s="252">
        <v>5.0149999999999999E-4</v>
      </c>
      <c r="BW96" s="252">
        <v>5.9480000000000004E-4</v>
      </c>
      <c r="BX96" s="252">
        <v>7.5389999999999995E-4</v>
      </c>
      <c r="BY96" s="252">
        <v>8.3679999999999996E-4</v>
      </c>
      <c r="BZ96" s="252">
        <v>9.8839999999999996E-4</v>
      </c>
      <c r="CA96" s="252">
        <v>-8.9680000000000001E-4</v>
      </c>
      <c r="CB96" s="252">
        <v>-1.2180000000000001E-4</v>
      </c>
      <c r="CC96" s="252">
        <v>-9.0500000000000004E-5</v>
      </c>
      <c r="CD96" s="252">
        <v>4.5606000000000001E-2</v>
      </c>
      <c r="CE96" s="252">
        <v>-2.26435E-2</v>
      </c>
      <c r="CF96" s="252">
        <v>2.8619000000000001E-3</v>
      </c>
    </row>
    <row r="97" spans="1:84" s="65" customFormat="1" ht="12" x14ac:dyDescent="0.2">
      <c r="A97" s="59" t="s">
        <v>134</v>
      </c>
      <c r="B97" s="252">
        <v>-1.04E-5</v>
      </c>
      <c r="C97" s="252">
        <v>-1.7900000000000001E-5</v>
      </c>
      <c r="D97" s="252">
        <v>-3.15E-5</v>
      </c>
      <c r="E97" s="252">
        <v>-1.5330000000000001E-4</v>
      </c>
      <c r="F97" s="252">
        <v>-4.5360000000000002E-4</v>
      </c>
      <c r="G97" s="252">
        <v>-8.7339999999999998E-4</v>
      </c>
      <c r="H97" s="252">
        <v>-1.3407E-3</v>
      </c>
      <c r="I97" s="252">
        <v>-1.8395E-3</v>
      </c>
      <c r="J97" s="252">
        <v>-2.7910999999999999E-3</v>
      </c>
      <c r="K97" s="252">
        <v>-3.6908000000000002E-3</v>
      </c>
      <c r="L97" s="252">
        <v>-8.2057999999999992E-3</v>
      </c>
      <c r="M97" s="252">
        <v>-1.2493499999999999E-2</v>
      </c>
      <c r="N97" s="252">
        <v>2.7080000000000002E-4</v>
      </c>
      <c r="O97" s="252">
        <v>5.1880000000000003E-4</v>
      </c>
      <c r="P97" s="252">
        <v>4.8799999999999999E-4</v>
      </c>
      <c r="Q97" s="252">
        <v>1.6589999999999999E-4</v>
      </c>
      <c r="R97" s="252">
        <v>-2.7E-4</v>
      </c>
      <c r="S97" s="252">
        <v>-7.18E-4</v>
      </c>
      <c r="T97" s="252">
        <v>-1.1616E-3</v>
      </c>
      <c r="U97" s="252">
        <v>-1.9218E-3</v>
      </c>
      <c r="V97" s="252">
        <v>-2.6424999999999999E-3</v>
      </c>
      <c r="W97" s="252">
        <v>-6.4238999999999997E-3</v>
      </c>
      <c r="X97" s="252">
        <v>-9.2636000000000003E-3</v>
      </c>
      <c r="Y97" s="252">
        <v>-1.1423900000000001E-2</v>
      </c>
      <c r="Z97" s="252">
        <v>-1.3312299999999999E-2</v>
      </c>
      <c r="AA97" s="252">
        <v>-1.5099E-2</v>
      </c>
      <c r="AB97" s="252">
        <v>-1.6851600000000001E-2</v>
      </c>
      <c r="AC97" s="252">
        <v>-1.8596499999999998E-2</v>
      </c>
      <c r="AD97" s="252">
        <v>-2.0343300000000002E-2</v>
      </c>
      <c r="AE97" s="252">
        <v>-2.2095099999999999E-2</v>
      </c>
      <c r="AF97" s="252">
        <v>-4.035E-4</v>
      </c>
      <c r="AG97" s="252">
        <v>-1.3339999999999999E-4</v>
      </c>
      <c r="AH97" s="252">
        <v>-1.774E-4</v>
      </c>
      <c r="AI97" s="252">
        <v>-6.2140000000000003E-4</v>
      </c>
      <c r="AJ97" s="252">
        <v>-1.1888000000000001E-3</v>
      </c>
      <c r="AK97" s="252">
        <v>-1.7331E-3</v>
      </c>
      <c r="AL97" s="252">
        <v>-2.3379999999999998E-3</v>
      </c>
      <c r="AM97" s="252">
        <v>-3.4110999999999998E-3</v>
      </c>
      <c r="AN97" s="252">
        <v>-4.2922000000000004E-3</v>
      </c>
      <c r="AO97" s="252">
        <v>-7.4998E-3</v>
      </c>
      <c r="AP97" s="252">
        <v>-1.0124299999999999E-2</v>
      </c>
      <c r="AQ97" s="252">
        <v>-1.36705E-2</v>
      </c>
      <c r="AR97" s="252">
        <v>-1.7892700000000001E-2</v>
      </c>
      <c r="AS97" s="252">
        <v>-2.3880200000000001E-2</v>
      </c>
      <c r="AT97" s="252">
        <v>-2.9184499999999999E-2</v>
      </c>
      <c r="AU97" s="252">
        <v>-3.2978599999999997E-2</v>
      </c>
      <c r="AV97" s="252">
        <v>-3.5979799999999999E-2</v>
      </c>
      <c r="AW97" s="252">
        <v>-3.8313199999999999E-2</v>
      </c>
      <c r="AX97" s="252">
        <v>-6.5400000000000004E-5</v>
      </c>
      <c r="AY97" s="252">
        <v>-1.187E-4</v>
      </c>
      <c r="AZ97" s="252">
        <v>-2.2680000000000001E-4</v>
      </c>
      <c r="BA97" s="252">
        <v>-3.6010000000000003E-4</v>
      </c>
      <c r="BB97" s="252">
        <v>-5.1219999999999998E-4</v>
      </c>
      <c r="BC97" s="252">
        <v>-7.0450000000000005E-4</v>
      </c>
      <c r="BD97" s="252">
        <v>-9.1270000000000001E-4</v>
      </c>
      <c r="BE97" s="252">
        <v>-1.3565000000000001E-3</v>
      </c>
      <c r="BF97" s="252">
        <v>-1.7311E-3</v>
      </c>
      <c r="BG97" s="252">
        <v>-4.1701999999999998E-3</v>
      </c>
      <c r="BH97" s="252">
        <v>-6.5182E-3</v>
      </c>
      <c r="BI97" s="252">
        <v>-8.8459000000000003E-3</v>
      </c>
      <c r="BJ97" s="252">
        <v>-1.1155E-2</v>
      </c>
      <c r="BK97" s="252">
        <v>-1.3450699999999999E-2</v>
      </c>
      <c r="BL97" s="252">
        <v>-1.5737500000000001E-2</v>
      </c>
      <c r="BM97" s="252">
        <v>-1.80184E-2</v>
      </c>
      <c r="BN97" s="252">
        <v>-2.0295400000000002E-2</v>
      </c>
      <c r="BO97" s="252">
        <v>-2.2569499999999999E-2</v>
      </c>
      <c r="BP97" s="252">
        <v>-6.6000000000000003E-6</v>
      </c>
      <c r="BQ97" s="252">
        <v>-2.6699999999999998E-5</v>
      </c>
      <c r="BR97" s="252">
        <v>-7.2999999999999999E-5</v>
      </c>
      <c r="BS97" s="252">
        <v>-2.1130000000000001E-4</v>
      </c>
      <c r="BT97" s="252">
        <v>-3.612E-4</v>
      </c>
      <c r="BU97" s="252">
        <v>-4.9249999999999999E-4</v>
      </c>
      <c r="BV97" s="252">
        <v>-6.2350000000000003E-4</v>
      </c>
      <c r="BW97" s="252">
        <v>-7.2780000000000002E-4</v>
      </c>
      <c r="BX97" s="252">
        <v>-9.3829999999999998E-4</v>
      </c>
      <c r="BY97" s="252">
        <v>-1.1038000000000001E-3</v>
      </c>
      <c r="BZ97" s="252">
        <v>-1.5476999999999999E-3</v>
      </c>
      <c r="CA97" s="252">
        <v>-1.3569999999999999E-4</v>
      </c>
      <c r="CB97" s="252">
        <v>-7.8700000000000002E-5</v>
      </c>
      <c r="CC97" s="252">
        <v>2.7900000000000001E-5</v>
      </c>
      <c r="CD97" s="252">
        <v>-2.26435E-2</v>
      </c>
      <c r="CE97" s="252">
        <v>2.5331699999999999E-2</v>
      </c>
      <c r="CF97" s="252">
        <v>-1.3650000000000001E-4</v>
      </c>
    </row>
    <row r="98" spans="1:84" s="65" customFormat="1" ht="12" x14ac:dyDescent="0.2">
      <c r="A98" s="60" t="s">
        <v>135</v>
      </c>
      <c r="B98" s="252">
        <v>-2.8099999999999999E-5</v>
      </c>
      <c r="C98" s="252">
        <v>-7.1299999999999998E-5</v>
      </c>
      <c r="D98" s="252">
        <v>-9.31E-5</v>
      </c>
      <c r="E98" s="252">
        <v>-1.182E-4</v>
      </c>
      <c r="F98" s="252">
        <v>-2.1010000000000001E-4</v>
      </c>
      <c r="G98" s="252">
        <v>-3.19E-4</v>
      </c>
      <c r="H98" s="252">
        <v>-3.9399999999999998E-4</v>
      </c>
      <c r="I98" s="252">
        <v>-4.2719999999999998E-4</v>
      </c>
      <c r="J98" s="252">
        <v>-3.6410000000000001E-4</v>
      </c>
      <c r="K98" s="252">
        <v>-1.8819999999999999E-4</v>
      </c>
      <c r="L98" s="252">
        <v>1.3764999999999999E-3</v>
      </c>
      <c r="M98" s="252">
        <v>3.1113E-3</v>
      </c>
      <c r="N98" s="252">
        <v>1.0141E-3</v>
      </c>
      <c r="O98" s="252">
        <v>1.3175000000000001E-3</v>
      </c>
      <c r="P98" s="252">
        <v>1.3725E-3</v>
      </c>
      <c r="Q98" s="252">
        <v>1.1532000000000001E-3</v>
      </c>
      <c r="R98" s="252">
        <v>9.7559999999999997E-4</v>
      </c>
      <c r="S98" s="252">
        <v>9.2210000000000002E-4</v>
      </c>
      <c r="T98" s="252">
        <v>1.0016999999999999E-3</v>
      </c>
      <c r="U98" s="252">
        <v>1.2917E-3</v>
      </c>
      <c r="V98" s="252">
        <v>1.6535E-3</v>
      </c>
      <c r="W98" s="252">
        <v>2.9033000000000002E-3</v>
      </c>
      <c r="X98" s="252">
        <v>2.9554999999999998E-3</v>
      </c>
      <c r="Y98" s="252">
        <v>2.6278999999999999E-3</v>
      </c>
      <c r="Z98" s="252">
        <v>2.2344000000000001E-3</v>
      </c>
      <c r="AA98" s="252">
        <v>1.8518E-3</v>
      </c>
      <c r="AB98" s="252">
        <v>1.4947999999999999E-3</v>
      </c>
      <c r="AC98" s="252">
        <v>1.1624000000000001E-3</v>
      </c>
      <c r="AD98" s="252">
        <v>8.5030000000000001E-4</v>
      </c>
      <c r="AE98" s="252">
        <v>5.5469999999999998E-4</v>
      </c>
      <c r="AF98" s="252">
        <v>4.7570000000000002E-4</v>
      </c>
      <c r="AG98" s="252">
        <v>2.609E-4</v>
      </c>
      <c r="AH98" s="252">
        <v>5.153E-4</v>
      </c>
      <c r="AI98" s="252">
        <v>7.1170000000000001E-4</v>
      </c>
      <c r="AJ98" s="252">
        <v>7.1259999999999997E-4</v>
      </c>
      <c r="AK98" s="252">
        <v>5.9509999999999999E-4</v>
      </c>
      <c r="AL98" s="252">
        <v>4.6860000000000001E-4</v>
      </c>
      <c r="AM98" s="252">
        <v>2.0269999999999999E-4</v>
      </c>
      <c r="AN98" s="252">
        <v>3.1999999999999999E-6</v>
      </c>
      <c r="AO98" s="252">
        <v>-3.5659999999999999E-4</v>
      </c>
      <c r="AP98" s="252">
        <v>-8.0369999999999997E-4</v>
      </c>
      <c r="AQ98" s="252">
        <v>-1.7776000000000001E-3</v>
      </c>
      <c r="AR98" s="252">
        <v>-3.0303000000000001E-3</v>
      </c>
      <c r="AS98" s="252">
        <v>-4.4422999999999997E-3</v>
      </c>
      <c r="AT98" s="252">
        <v>-5.3280000000000003E-3</v>
      </c>
      <c r="AU98" s="252">
        <v>-5.4311000000000003E-3</v>
      </c>
      <c r="AV98" s="252">
        <v>-4.9402999999999999E-3</v>
      </c>
      <c r="AW98" s="252">
        <v>-3.9808999999999999E-3</v>
      </c>
      <c r="AX98" s="252">
        <v>-8.14E-5</v>
      </c>
      <c r="AY98" s="252">
        <v>-1.56E-4</v>
      </c>
      <c r="AZ98" s="252">
        <v>-2.6959999999999999E-4</v>
      </c>
      <c r="BA98" s="252">
        <v>-3.4670000000000002E-4</v>
      </c>
      <c r="BB98" s="252">
        <v>-3.9449999999999999E-4</v>
      </c>
      <c r="BC98" s="252">
        <v>-4.4299999999999998E-4</v>
      </c>
      <c r="BD98" s="252">
        <v>-4.8079999999999998E-4</v>
      </c>
      <c r="BE98" s="252">
        <v>-5.3419999999999997E-4</v>
      </c>
      <c r="BF98" s="252">
        <v>-5.398E-4</v>
      </c>
      <c r="BG98" s="252">
        <v>-6.1519999999999999E-4</v>
      </c>
      <c r="BH98" s="252">
        <v>-6.6379999999999998E-4</v>
      </c>
      <c r="BI98" s="252">
        <v>-7.3110000000000004E-4</v>
      </c>
      <c r="BJ98" s="252">
        <v>-8.0289999999999995E-4</v>
      </c>
      <c r="BK98" s="252">
        <v>-8.7560000000000003E-4</v>
      </c>
      <c r="BL98" s="252">
        <v>-9.4859999999999996E-4</v>
      </c>
      <c r="BM98" s="252">
        <v>-1.0221E-3</v>
      </c>
      <c r="BN98" s="252">
        <v>-1.096E-3</v>
      </c>
      <c r="BO98" s="252">
        <v>-1.1701999999999999E-3</v>
      </c>
      <c r="BP98" s="252">
        <v>-2.3200000000000001E-5</v>
      </c>
      <c r="BQ98" s="252">
        <v>-6.9900000000000005E-5</v>
      </c>
      <c r="BR98" s="252">
        <v>-1.3569999999999999E-4</v>
      </c>
      <c r="BS98" s="252">
        <v>-2.5280000000000002E-4</v>
      </c>
      <c r="BT98" s="252">
        <v>-3.4170000000000001E-4</v>
      </c>
      <c r="BU98" s="252">
        <v>-4.1829999999999998E-4</v>
      </c>
      <c r="BV98" s="252">
        <v>-5.1420000000000003E-4</v>
      </c>
      <c r="BW98" s="252">
        <v>-6.1030000000000004E-4</v>
      </c>
      <c r="BX98" s="252">
        <v>-8.6510000000000005E-4</v>
      </c>
      <c r="BY98" s="252">
        <v>-1.137E-3</v>
      </c>
      <c r="BZ98" s="252">
        <v>-2.0679000000000001E-3</v>
      </c>
      <c r="CA98" s="252">
        <v>6.9669999999999997E-4</v>
      </c>
      <c r="CB98" s="252">
        <v>3.3500000000000001E-5</v>
      </c>
      <c r="CC98" s="252">
        <v>-1.45E-5</v>
      </c>
      <c r="CD98" s="252">
        <v>2.8619000000000001E-3</v>
      </c>
      <c r="CE98" s="252">
        <v>-1.3650000000000001E-4</v>
      </c>
      <c r="CF98" s="252">
        <v>3.2731299999999998E-2</v>
      </c>
    </row>
    <row r="111" spans="1:84" ht="15.75" thickBot="1" x14ac:dyDescent="0.3"/>
    <row r="112" spans="1:84" ht="15.75" thickBot="1" x14ac:dyDescent="0.3">
      <c r="A112" s="87" t="s">
        <v>175</v>
      </c>
      <c r="B112" s="87" t="s">
        <v>176</v>
      </c>
      <c r="C112" s="87" t="s">
        <v>177</v>
      </c>
      <c r="D112" s="87" t="s">
        <v>178</v>
      </c>
      <c r="E112" s="87" t="s">
        <v>179</v>
      </c>
      <c r="F112" s="87" t="s">
        <v>180</v>
      </c>
      <c r="G112" s="87" t="s">
        <v>181</v>
      </c>
      <c r="H112" s="87" t="s">
        <v>182</v>
      </c>
      <c r="I112" s="87" t="s">
        <v>183</v>
      </c>
      <c r="J112" s="87" t="s">
        <v>184</v>
      </c>
      <c r="K112" s="87" t="s">
        <v>185</v>
      </c>
      <c r="L112" s="87" t="s">
        <v>186</v>
      </c>
      <c r="M112" s="87" t="s">
        <v>187</v>
      </c>
      <c r="N112" s="87" t="s">
        <v>188</v>
      </c>
      <c r="O112" s="87" t="s">
        <v>189</v>
      </c>
      <c r="P112" s="87" t="s">
        <v>190</v>
      </c>
      <c r="Q112" s="87" t="s">
        <v>191</v>
      </c>
      <c r="R112" s="87" t="s">
        <v>192</v>
      </c>
      <c r="S112" s="87" t="s">
        <v>193</v>
      </c>
      <c r="T112" s="87" t="s">
        <v>194</v>
      </c>
      <c r="U112" s="87" t="s">
        <v>195</v>
      </c>
      <c r="V112" s="87" t="s">
        <v>196</v>
      </c>
      <c r="W112" s="87" t="s">
        <v>197</v>
      </c>
      <c r="X112" s="87" t="s">
        <v>198</v>
      </c>
      <c r="Y112" s="87" t="s">
        <v>199</v>
      </c>
      <c r="Z112" s="87" t="s">
        <v>200</v>
      </c>
      <c r="AA112" s="87" t="s">
        <v>201</v>
      </c>
      <c r="AB112" s="87" t="s">
        <v>202</v>
      </c>
      <c r="AC112" s="87" t="s">
        <v>203</v>
      </c>
      <c r="AD112" s="87" t="s">
        <v>204</v>
      </c>
      <c r="AE112" s="87" t="s">
        <v>205</v>
      </c>
      <c r="AF112" s="87" t="s">
        <v>206</v>
      </c>
      <c r="AG112" s="87" t="s">
        <v>207</v>
      </c>
      <c r="AH112" s="87" t="s">
        <v>208</v>
      </c>
      <c r="AI112" s="87" t="s">
        <v>209</v>
      </c>
      <c r="AJ112" s="87" t="s">
        <v>210</v>
      </c>
      <c r="AK112" s="87" t="s">
        <v>211</v>
      </c>
      <c r="AL112" s="87" t="s">
        <v>212</v>
      </c>
      <c r="AM112" s="87" t="s">
        <v>213</v>
      </c>
      <c r="AN112" s="87" t="s">
        <v>214</v>
      </c>
      <c r="AO112" s="87" t="s">
        <v>215</v>
      </c>
      <c r="AP112" s="87" t="s">
        <v>216</v>
      </c>
      <c r="AQ112" s="87" t="s">
        <v>217</v>
      </c>
      <c r="AR112" s="87" t="s">
        <v>218</v>
      </c>
      <c r="AS112" s="87" t="s">
        <v>219</v>
      </c>
      <c r="AT112" s="87" t="s">
        <v>220</v>
      </c>
      <c r="AU112" s="87" t="s">
        <v>221</v>
      </c>
      <c r="AV112" s="87" t="s">
        <v>222</v>
      </c>
      <c r="AW112" s="87" t="s">
        <v>223</v>
      </c>
      <c r="AX112" s="87" t="s">
        <v>224</v>
      </c>
      <c r="AY112" s="87" t="s">
        <v>225</v>
      </c>
      <c r="AZ112" s="87" t="s">
        <v>226</v>
      </c>
      <c r="BA112" s="87" t="s">
        <v>227</v>
      </c>
      <c r="BB112" s="87" t="s">
        <v>228</v>
      </c>
      <c r="BC112" s="87" t="s">
        <v>229</v>
      </c>
      <c r="BD112" s="87" t="s">
        <v>230</v>
      </c>
      <c r="BE112" s="87" t="s">
        <v>231</v>
      </c>
      <c r="BF112" s="87" t="s">
        <v>232</v>
      </c>
      <c r="BG112" s="87" t="s">
        <v>233</v>
      </c>
      <c r="BH112" s="87" t="s">
        <v>234</v>
      </c>
      <c r="BI112" s="87" t="s">
        <v>235</v>
      </c>
      <c r="BJ112" s="87" t="s">
        <v>236</v>
      </c>
      <c r="BK112" s="87" t="s">
        <v>237</v>
      </c>
      <c r="BL112" s="87" t="s">
        <v>238</v>
      </c>
      <c r="BM112" s="87" t="s">
        <v>239</v>
      </c>
      <c r="BN112" s="87" t="s">
        <v>240</v>
      </c>
      <c r="BO112" s="87" t="s">
        <v>241</v>
      </c>
      <c r="BP112" s="87" t="s">
        <v>242</v>
      </c>
      <c r="BQ112" s="87" t="s">
        <v>243</v>
      </c>
      <c r="BR112" s="87" t="s">
        <v>244</v>
      </c>
      <c r="BS112" s="87" t="s">
        <v>245</v>
      </c>
      <c r="BT112" s="87" t="s">
        <v>246</v>
      </c>
      <c r="BU112" s="87" t="s">
        <v>247</v>
      </c>
      <c r="BV112" s="87" t="s">
        <v>248</v>
      </c>
      <c r="BW112" s="87" t="s">
        <v>249</v>
      </c>
      <c r="BX112" s="87" t="s">
        <v>250</v>
      </c>
      <c r="BY112" s="87" t="s">
        <v>251</v>
      </c>
      <c r="BZ112" s="87" t="s">
        <v>252</v>
      </c>
      <c r="CA112" s="87" t="s">
        <v>253</v>
      </c>
      <c r="CB112" s="87" t="s">
        <v>254</v>
      </c>
      <c r="CC112" s="87" t="s">
        <v>255</v>
      </c>
      <c r="CD112" s="87" t="s">
        <v>256</v>
      </c>
      <c r="CE112" s="87" t="s">
        <v>257</v>
      </c>
      <c r="CF112"/>
    </row>
    <row r="113" spans="1:84" ht="15.75" thickBot="1" x14ac:dyDescent="0.3">
      <c r="A113" s="86">
        <v>1</v>
      </c>
      <c r="B113" s="88">
        <v>9.9999999999999995E-7</v>
      </c>
      <c r="C113" s="88">
        <v>1.9999999999999999E-6</v>
      </c>
      <c r="D113" s="88">
        <v>3.9999999999999998E-6</v>
      </c>
      <c r="E113" s="88">
        <v>6.9999999999999999E-6</v>
      </c>
      <c r="F113" s="88">
        <v>7.9999999999999996E-6</v>
      </c>
      <c r="G113" s="88">
        <v>9.0000000000000002E-6</v>
      </c>
      <c r="H113" s="88">
        <v>1.0000000000000001E-5</v>
      </c>
      <c r="I113" s="88">
        <v>1.1E-5</v>
      </c>
      <c r="J113" s="88">
        <v>1.2E-5</v>
      </c>
      <c r="K113" s="88">
        <v>1.4E-5</v>
      </c>
      <c r="L113" s="88">
        <v>2.3E-5</v>
      </c>
      <c r="M113" s="88">
        <v>3.4E-5</v>
      </c>
      <c r="N113" s="88">
        <v>3.9999999999999998E-6</v>
      </c>
      <c r="O113" s="88">
        <v>6.9999999999999999E-6</v>
      </c>
      <c r="P113" s="88">
        <v>1.1E-5</v>
      </c>
      <c r="Q113" s="88">
        <v>1.2999999999999999E-5</v>
      </c>
      <c r="R113" s="88">
        <v>1.4E-5</v>
      </c>
      <c r="S113" s="88">
        <v>1.4E-5</v>
      </c>
      <c r="T113" s="88">
        <v>1.5E-5</v>
      </c>
      <c r="U113" s="88">
        <v>1.7E-5</v>
      </c>
      <c r="V113" s="88">
        <v>2.0000000000000002E-5</v>
      </c>
      <c r="W113" s="88">
        <v>4.0000000000000003E-5</v>
      </c>
      <c r="X113" s="88">
        <v>5.8999999999999998E-5</v>
      </c>
      <c r="Y113" s="88">
        <v>7.4999999999999993E-5</v>
      </c>
      <c r="Z113" s="88">
        <v>8.8999999999999995E-5</v>
      </c>
      <c r="AA113" s="88">
        <v>1.02E-4</v>
      </c>
      <c r="AB113" s="88">
        <v>1.1400000000000001E-4</v>
      </c>
      <c r="AC113" s="88">
        <v>1.26E-4</v>
      </c>
      <c r="AD113" s="88">
        <v>1.3899999999999999E-4</v>
      </c>
      <c r="AE113" s="88">
        <v>1.5100000000000001E-4</v>
      </c>
      <c r="AF113" s="88">
        <v>3.9999999999999998E-6</v>
      </c>
      <c r="AG113" s="88">
        <v>3.9999999999999998E-6</v>
      </c>
      <c r="AH113" s="88">
        <v>6.9999999999999999E-6</v>
      </c>
      <c r="AI113" s="88">
        <v>1.0000000000000001E-5</v>
      </c>
      <c r="AJ113" s="88">
        <v>1.2E-5</v>
      </c>
      <c r="AK113" s="88">
        <v>1.2999999999999999E-5</v>
      </c>
      <c r="AL113" s="88">
        <v>1.5E-5</v>
      </c>
      <c r="AM113" s="88">
        <v>1.8E-5</v>
      </c>
      <c r="AN113" s="88">
        <v>2.0000000000000002E-5</v>
      </c>
      <c r="AO113" s="88">
        <v>2.9E-5</v>
      </c>
      <c r="AP113" s="88">
        <v>3.6000000000000001E-5</v>
      </c>
      <c r="AQ113" s="88">
        <v>4.5000000000000003E-5</v>
      </c>
      <c r="AR113" s="88">
        <v>5.7000000000000003E-5</v>
      </c>
      <c r="AS113" s="88">
        <v>7.7000000000000001E-5</v>
      </c>
      <c r="AT113" s="88">
        <v>9.6000000000000002E-5</v>
      </c>
      <c r="AU113" s="88">
        <v>1.12E-4</v>
      </c>
      <c r="AV113" s="88">
        <v>1.26E-4</v>
      </c>
      <c r="AW113" s="88">
        <v>1.3799999999999999E-4</v>
      </c>
      <c r="AX113" s="88">
        <v>9.9999999999999995E-7</v>
      </c>
      <c r="AY113" s="88">
        <v>3.0000000000000001E-6</v>
      </c>
      <c r="AZ113" s="88">
        <v>5.0000000000000004E-6</v>
      </c>
      <c r="BA113" s="88">
        <v>6.0000000000000002E-6</v>
      </c>
      <c r="BB113" s="88">
        <v>6.9999999999999999E-6</v>
      </c>
      <c r="BC113" s="88">
        <v>7.9999999999999996E-6</v>
      </c>
      <c r="BD113" s="88">
        <v>9.0000000000000002E-6</v>
      </c>
      <c r="BE113" s="88">
        <v>1.1E-5</v>
      </c>
      <c r="BF113" s="88">
        <v>1.2999999999999999E-5</v>
      </c>
      <c r="BG113" s="88">
        <v>2.3E-5</v>
      </c>
      <c r="BH113" s="88">
        <v>3.1999999999999999E-5</v>
      </c>
      <c r="BI113" s="88">
        <v>4.1E-5</v>
      </c>
      <c r="BJ113" s="88">
        <v>5.0000000000000002E-5</v>
      </c>
      <c r="BK113" s="88">
        <v>5.8999999999999998E-5</v>
      </c>
      <c r="BL113" s="88">
        <v>6.7999999999999999E-5</v>
      </c>
      <c r="BM113" s="88">
        <v>7.6000000000000004E-5</v>
      </c>
      <c r="BN113" s="88">
        <v>8.5000000000000006E-5</v>
      </c>
      <c r="BO113" s="88">
        <v>9.3999999999999994E-5</v>
      </c>
      <c r="BP113" s="89">
        <v>0</v>
      </c>
      <c r="BQ113" s="88">
        <v>0</v>
      </c>
      <c r="BR113" s="88">
        <v>0</v>
      </c>
      <c r="BS113" s="88">
        <v>9.9999999999999995E-7</v>
      </c>
      <c r="BT113" s="88">
        <v>9.9999999999999995E-7</v>
      </c>
      <c r="BU113" s="88">
        <v>9.9999999999999995E-7</v>
      </c>
      <c r="BV113" s="88">
        <v>9.9999999999999995E-7</v>
      </c>
      <c r="BW113" s="88">
        <v>1.9999999999999999E-6</v>
      </c>
      <c r="BX113" s="88">
        <v>3.0000000000000001E-6</v>
      </c>
      <c r="BY113" s="88">
        <v>3.0000000000000001E-6</v>
      </c>
      <c r="BZ113" s="88">
        <v>3.0000000000000001E-6</v>
      </c>
      <c r="CA113" s="88">
        <v>-6.0000000000000002E-6</v>
      </c>
      <c r="CB113" s="88">
        <v>-9.9999999999999995E-7</v>
      </c>
      <c r="CC113" s="88">
        <v>0</v>
      </c>
      <c r="CD113" s="88">
        <v>4.3999999999999999E-5</v>
      </c>
      <c r="CE113" s="88">
        <v>-1.0000000000000001E-5</v>
      </c>
      <c r="CF113" s="88">
        <v>-2.8E-5</v>
      </c>
    </row>
    <row r="114" spans="1:84" ht="15.75" thickBot="1" x14ac:dyDescent="0.3">
      <c r="A114" s="86">
        <v>2</v>
      </c>
      <c r="B114" s="88">
        <v>1.9999999999999999E-6</v>
      </c>
      <c r="C114" s="88">
        <v>6.9999999999999999E-6</v>
      </c>
      <c r="D114" s="88">
        <v>1.5E-5</v>
      </c>
      <c r="E114" s="88">
        <v>3.1000000000000001E-5</v>
      </c>
      <c r="F114" s="88">
        <v>4.1999999999999998E-5</v>
      </c>
      <c r="G114" s="88">
        <v>5.0000000000000002E-5</v>
      </c>
      <c r="H114" s="88">
        <v>5.7000000000000003E-5</v>
      </c>
      <c r="I114" s="88">
        <v>6.3999999999999997E-5</v>
      </c>
      <c r="J114" s="88">
        <v>7.4999999999999993E-5</v>
      </c>
      <c r="K114" s="88">
        <v>8.3999999999999995E-5</v>
      </c>
      <c r="L114" s="88">
        <v>1.3100000000000001E-4</v>
      </c>
      <c r="M114" s="88">
        <v>1.8000000000000001E-4</v>
      </c>
      <c r="N114" s="88">
        <v>1.2999999999999999E-5</v>
      </c>
      <c r="O114" s="88">
        <v>2.3E-5</v>
      </c>
      <c r="P114" s="88">
        <v>3.8000000000000002E-5</v>
      </c>
      <c r="Q114" s="88">
        <v>4.8000000000000001E-5</v>
      </c>
      <c r="R114" s="88">
        <v>5.5000000000000002E-5</v>
      </c>
      <c r="S114" s="88">
        <v>6.0000000000000002E-5</v>
      </c>
      <c r="T114" s="88">
        <v>6.7000000000000002E-5</v>
      </c>
      <c r="U114" s="88">
        <v>7.6000000000000004E-5</v>
      </c>
      <c r="V114" s="88">
        <v>8.7999999999999998E-5</v>
      </c>
      <c r="W114" s="88">
        <v>1.7100000000000001E-4</v>
      </c>
      <c r="X114" s="88">
        <v>2.4899999999999998E-4</v>
      </c>
      <c r="Y114" s="88">
        <v>3.19E-4</v>
      </c>
      <c r="Z114" s="88">
        <v>3.8499999999999998E-4</v>
      </c>
      <c r="AA114" s="88">
        <v>4.4799999999999999E-4</v>
      </c>
      <c r="AB114" s="88">
        <v>5.0900000000000001E-4</v>
      </c>
      <c r="AC114" s="88">
        <v>5.6899999999999995E-4</v>
      </c>
      <c r="AD114" s="88">
        <v>6.2799999999999998E-4</v>
      </c>
      <c r="AE114" s="88">
        <v>6.8800000000000003E-4</v>
      </c>
      <c r="AF114" s="88">
        <v>1.2999999999999999E-5</v>
      </c>
      <c r="AG114" s="88">
        <v>1.5E-5</v>
      </c>
      <c r="AH114" s="88">
        <v>3.3000000000000003E-5</v>
      </c>
      <c r="AI114" s="88">
        <v>4.8999999999999998E-5</v>
      </c>
      <c r="AJ114" s="88">
        <v>6.0999999999999999E-5</v>
      </c>
      <c r="AK114" s="88">
        <v>6.8999999999999997E-5</v>
      </c>
      <c r="AL114" s="88">
        <v>7.7999999999999999E-5</v>
      </c>
      <c r="AM114" s="88">
        <v>9.0000000000000006E-5</v>
      </c>
      <c r="AN114" s="88">
        <v>9.8999999999999994E-5</v>
      </c>
      <c r="AO114" s="88">
        <v>1.36E-4</v>
      </c>
      <c r="AP114" s="88">
        <v>1.66E-4</v>
      </c>
      <c r="AQ114" s="88">
        <v>2.0599999999999999E-4</v>
      </c>
      <c r="AR114" s="88">
        <v>2.5399999999999999E-4</v>
      </c>
      <c r="AS114" s="88">
        <v>3.2699999999999998E-4</v>
      </c>
      <c r="AT114" s="88">
        <v>3.9500000000000001E-4</v>
      </c>
      <c r="AU114" s="88">
        <v>4.46E-4</v>
      </c>
      <c r="AV114" s="88">
        <v>4.8899999999999996E-4</v>
      </c>
      <c r="AW114" s="88">
        <v>5.2400000000000005E-4</v>
      </c>
      <c r="AX114" s="88">
        <v>5.0000000000000004E-6</v>
      </c>
      <c r="AY114" s="88">
        <v>9.0000000000000002E-6</v>
      </c>
      <c r="AZ114" s="88">
        <v>1.7E-5</v>
      </c>
      <c r="BA114" s="88">
        <v>2.3E-5</v>
      </c>
      <c r="BB114" s="88">
        <v>2.8E-5</v>
      </c>
      <c r="BC114" s="88">
        <v>3.3000000000000003E-5</v>
      </c>
      <c r="BD114" s="88">
        <v>3.6999999999999998E-5</v>
      </c>
      <c r="BE114" s="88">
        <v>4.5000000000000003E-5</v>
      </c>
      <c r="BF114" s="88">
        <v>5.1E-5</v>
      </c>
      <c r="BG114" s="88">
        <v>9.2999999999999997E-5</v>
      </c>
      <c r="BH114" s="88">
        <v>1.3300000000000001E-4</v>
      </c>
      <c r="BI114" s="88">
        <v>1.74E-4</v>
      </c>
      <c r="BJ114" s="88">
        <v>2.1499999999999999E-4</v>
      </c>
      <c r="BK114" s="88">
        <v>2.5500000000000002E-4</v>
      </c>
      <c r="BL114" s="88">
        <v>2.9500000000000001E-4</v>
      </c>
      <c r="BM114" s="88">
        <v>3.3500000000000001E-4</v>
      </c>
      <c r="BN114" s="88">
        <v>3.7500000000000001E-4</v>
      </c>
      <c r="BO114" s="88">
        <v>4.15E-4</v>
      </c>
      <c r="BP114" s="89">
        <v>0</v>
      </c>
      <c r="BQ114" s="88">
        <v>9.9999999999999995E-7</v>
      </c>
      <c r="BR114" s="88">
        <v>9.9999999999999995E-7</v>
      </c>
      <c r="BS114" s="88">
        <v>1.9999999999999999E-6</v>
      </c>
      <c r="BT114" s="88">
        <v>3.0000000000000001E-6</v>
      </c>
      <c r="BU114" s="88">
        <v>3.9999999999999998E-6</v>
      </c>
      <c r="BV114" s="88">
        <v>5.0000000000000004E-6</v>
      </c>
      <c r="BW114" s="88">
        <v>6.0000000000000002E-6</v>
      </c>
      <c r="BX114" s="88">
        <v>9.0000000000000002E-6</v>
      </c>
      <c r="BY114" s="88">
        <v>1.1E-5</v>
      </c>
      <c r="BZ114" s="88">
        <v>6.9999999999999999E-6</v>
      </c>
      <c r="CA114" s="88">
        <v>-2.0999999999999999E-5</v>
      </c>
      <c r="CB114" s="88">
        <v>-6.0000000000000002E-6</v>
      </c>
      <c r="CC114" s="88">
        <v>9.9999999999999995E-7</v>
      </c>
      <c r="CD114" s="88">
        <v>1.44E-4</v>
      </c>
      <c r="CE114" s="88">
        <v>-1.8E-5</v>
      </c>
      <c r="CF114" s="88">
        <v>-7.1000000000000005E-5</v>
      </c>
    </row>
    <row r="115" spans="1:84" ht="15.75" thickBot="1" x14ac:dyDescent="0.3">
      <c r="A115" s="86">
        <v>3</v>
      </c>
      <c r="B115" s="88">
        <v>3.9999999999999998E-6</v>
      </c>
      <c r="C115" s="88">
        <v>1.5E-5</v>
      </c>
      <c r="D115" s="88">
        <v>3.8999999999999999E-5</v>
      </c>
      <c r="E115" s="88">
        <v>9.0000000000000006E-5</v>
      </c>
      <c r="F115" s="88">
        <v>1.3300000000000001E-4</v>
      </c>
      <c r="G115" s="88">
        <v>1.66E-4</v>
      </c>
      <c r="H115" s="88">
        <v>1.95E-4</v>
      </c>
      <c r="I115" s="88">
        <v>2.24E-4</v>
      </c>
      <c r="J115" s="88">
        <v>2.7099999999999997E-4</v>
      </c>
      <c r="K115" s="88">
        <v>3.1100000000000002E-4</v>
      </c>
      <c r="L115" s="88">
        <v>4.9100000000000001E-4</v>
      </c>
      <c r="M115" s="88">
        <v>6.5399999999999996E-4</v>
      </c>
      <c r="N115" s="88">
        <v>1.7E-5</v>
      </c>
      <c r="O115" s="88">
        <v>3.8999999999999999E-5</v>
      </c>
      <c r="P115" s="88">
        <v>8.1000000000000004E-5</v>
      </c>
      <c r="Q115" s="88">
        <v>1.16E-4</v>
      </c>
      <c r="R115" s="88">
        <v>1.45E-4</v>
      </c>
      <c r="S115" s="88">
        <v>1.66E-4</v>
      </c>
      <c r="T115" s="88">
        <v>1.8900000000000001E-4</v>
      </c>
      <c r="U115" s="88">
        <v>2.23E-4</v>
      </c>
      <c r="V115" s="88">
        <v>2.5999999999999998E-4</v>
      </c>
      <c r="W115" s="88">
        <v>4.9399999999999997E-4</v>
      </c>
      <c r="X115" s="88">
        <v>7.1599999999999995E-4</v>
      </c>
      <c r="Y115" s="88">
        <v>9.2400000000000002E-4</v>
      </c>
      <c r="Z115" s="88">
        <v>1.121E-3</v>
      </c>
      <c r="AA115" s="88">
        <v>1.3110000000000001E-3</v>
      </c>
      <c r="AB115" s="88">
        <v>1.4970000000000001E-3</v>
      </c>
      <c r="AC115" s="88">
        <v>1.681E-3</v>
      </c>
      <c r="AD115" s="88">
        <v>1.8630000000000001E-3</v>
      </c>
      <c r="AE115" s="88">
        <v>2.0449999999999999E-3</v>
      </c>
      <c r="AF115" s="88">
        <v>2.6999999999999999E-5</v>
      </c>
      <c r="AG115" s="88">
        <v>3.1999999999999999E-5</v>
      </c>
      <c r="AH115" s="88">
        <v>8.6000000000000003E-5</v>
      </c>
      <c r="AI115" s="88">
        <v>1.4300000000000001E-4</v>
      </c>
      <c r="AJ115" s="88">
        <v>1.8599999999999999E-4</v>
      </c>
      <c r="AK115" s="88">
        <v>2.13E-4</v>
      </c>
      <c r="AL115" s="88">
        <v>2.42E-4</v>
      </c>
      <c r="AM115" s="88">
        <v>2.8299999999999999E-4</v>
      </c>
      <c r="AN115" s="88">
        <v>3.1100000000000002E-4</v>
      </c>
      <c r="AO115" s="88">
        <v>4.2000000000000002E-4</v>
      </c>
      <c r="AP115" s="88">
        <v>5.1699999999999999E-4</v>
      </c>
      <c r="AQ115" s="88">
        <v>6.38E-4</v>
      </c>
      <c r="AR115" s="88">
        <v>7.6800000000000002E-4</v>
      </c>
      <c r="AS115" s="88">
        <v>9.6100000000000005E-4</v>
      </c>
      <c r="AT115" s="88">
        <v>1.1249999999999999E-3</v>
      </c>
      <c r="AU115" s="88">
        <v>1.2390000000000001E-3</v>
      </c>
      <c r="AV115" s="88">
        <v>1.3370000000000001E-3</v>
      </c>
      <c r="AW115" s="88">
        <v>1.421E-3</v>
      </c>
      <c r="AX115" s="88">
        <v>1.0000000000000001E-5</v>
      </c>
      <c r="AY115" s="88">
        <v>2.0999999999999999E-5</v>
      </c>
      <c r="AZ115" s="88">
        <v>4.3000000000000002E-5</v>
      </c>
      <c r="BA115" s="88">
        <v>6.0999999999999999E-5</v>
      </c>
      <c r="BB115" s="88">
        <v>7.4999999999999993E-5</v>
      </c>
      <c r="BC115" s="88">
        <v>9.1000000000000003E-5</v>
      </c>
      <c r="BD115" s="88">
        <v>1.0399999999999999E-4</v>
      </c>
      <c r="BE115" s="88">
        <v>1.2999999999999999E-4</v>
      </c>
      <c r="BF115" s="88">
        <v>1.46E-4</v>
      </c>
      <c r="BG115" s="88">
        <v>2.7399999999999999E-4</v>
      </c>
      <c r="BH115" s="88">
        <v>3.9800000000000002E-4</v>
      </c>
      <c r="BI115" s="88">
        <v>5.22E-4</v>
      </c>
      <c r="BJ115" s="88">
        <v>6.4599999999999998E-4</v>
      </c>
      <c r="BK115" s="88">
        <v>7.6900000000000004E-4</v>
      </c>
      <c r="BL115" s="88">
        <v>8.9099999999999997E-4</v>
      </c>
      <c r="BM115" s="88">
        <v>1.013E-3</v>
      </c>
      <c r="BN115" s="88">
        <v>1.1360000000000001E-3</v>
      </c>
      <c r="BO115" s="88">
        <v>1.258E-3</v>
      </c>
      <c r="BP115" s="89">
        <v>0</v>
      </c>
      <c r="BQ115" s="88">
        <v>9.9999999999999995E-7</v>
      </c>
      <c r="BR115" s="88">
        <v>3.0000000000000001E-6</v>
      </c>
      <c r="BS115" s="88">
        <v>5.0000000000000004E-6</v>
      </c>
      <c r="BT115" s="88">
        <v>6.9999999999999999E-6</v>
      </c>
      <c r="BU115" s="88">
        <v>7.9999999999999996E-6</v>
      </c>
      <c r="BV115" s="88">
        <v>1.1E-5</v>
      </c>
      <c r="BW115" s="88">
        <v>1.2999999999999999E-5</v>
      </c>
      <c r="BX115" s="88">
        <v>1.7E-5</v>
      </c>
      <c r="BY115" s="88">
        <v>1.9000000000000001E-5</v>
      </c>
      <c r="BZ115" s="88">
        <v>-6.0000000000000002E-6</v>
      </c>
      <c r="CA115" s="88">
        <v>-5.3000000000000001E-5</v>
      </c>
      <c r="CB115" s="88">
        <v>-1.5E-5</v>
      </c>
      <c r="CC115" s="88">
        <v>3.0000000000000001E-6</v>
      </c>
      <c r="CD115" s="88">
        <v>3.3300000000000002E-4</v>
      </c>
      <c r="CE115" s="88">
        <v>-3.1999999999999999E-5</v>
      </c>
      <c r="CF115" s="88">
        <v>-9.2999999999999997E-5</v>
      </c>
    </row>
    <row r="116" spans="1:84" ht="15.75" thickBot="1" x14ac:dyDescent="0.3">
      <c r="A116" s="86">
        <v>4</v>
      </c>
      <c r="B116" s="88">
        <v>6.9999999999999999E-6</v>
      </c>
      <c r="C116" s="88">
        <v>3.1000000000000001E-5</v>
      </c>
      <c r="D116" s="88">
        <v>9.0000000000000006E-5</v>
      </c>
      <c r="E116" s="88">
        <v>2.4699999999999999E-4</v>
      </c>
      <c r="F116" s="88">
        <v>3.97E-4</v>
      </c>
      <c r="G116" s="88">
        <v>5.2700000000000002E-4</v>
      </c>
      <c r="H116" s="88">
        <v>6.4199999999999999E-4</v>
      </c>
      <c r="I116" s="88">
        <v>7.54E-4</v>
      </c>
      <c r="J116" s="88">
        <v>9.4399999999999996E-4</v>
      </c>
      <c r="K116" s="88">
        <v>1.1050000000000001E-3</v>
      </c>
      <c r="L116" s="88">
        <v>1.792E-3</v>
      </c>
      <c r="M116" s="88">
        <v>2.3670000000000002E-3</v>
      </c>
      <c r="N116" s="88">
        <v>-4.0000000000000003E-5</v>
      </c>
      <c r="O116" s="88">
        <v>-3.9999999999999998E-6</v>
      </c>
      <c r="P116" s="88">
        <v>1.13E-4</v>
      </c>
      <c r="Q116" s="88">
        <v>2.3699999999999999E-4</v>
      </c>
      <c r="R116" s="88">
        <v>3.4400000000000001E-4</v>
      </c>
      <c r="S116" s="88">
        <v>4.2700000000000002E-4</v>
      </c>
      <c r="T116" s="88">
        <v>5.0500000000000002E-4</v>
      </c>
      <c r="U116" s="88">
        <v>6.1799999999999995E-4</v>
      </c>
      <c r="V116" s="88">
        <v>7.2900000000000005E-4</v>
      </c>
      <c r="W116" s="88">
        <v>1.405E-3</v>
      </c>
      <c r="X116" s="88">
        <v>2.0500000000000002E-3</v>
      </c>
      <c r="Y116" s="88">
        <v>2.6549999999999998E-3</v>
      </c>
      <c r="Z116" s="88">
        <v>3.2360000000000002E-3</v>
      </c>
      <c r="AA116" s="88">
        <v>3.8E-3</v>
      </c>
      <c r="AB116" s="88">
        <v>4.352E-3</v>
      </c>
      <c r="AC116" s="88">
        <v>4.8979999999999996E-3</v>
      </c>
      <c r="AD116" s="88">
        <v>5.4400000000000004E-3</v>
      </c>
      <c r="AE116" s="88">
        <v>5.9800000000000001E-3</v>
      </c>
      <c r="AF116" s="88">
        <v>4.6E-5</v>
      </c>
      <c r="AG116" s="88">
        <v>4.8000000000000001E-5</v>
      </c>
      <c r="AH116" s="88">
        <v>1.95E-4</v>
      </c>
      <c r="AI116" s="88">
        <v>3.7399999999999998E-4</v>
      </c>
      <c r="AJ116" s="88">
        <v>5.1699999999999999E-4</v>
      </c>
      <c r="AK116" s="88">
        <v>6.1399999999999996E-4</v>
      </c>
      <c r="AL116" s="88">
        <v>7.1500000000000003E-4</v>
      </c>
      <c r="AM116" s="88">
        <v>8.5499999999999997E-4</v>
      </c>
      <c r="AN116" s="88">
        <v>9.4799999999999995E-4</v>
      </c>
      <c r="AO116" s="88">
        <v>1.305E-3</v>
      </c>
      <c r="AP116" s="88">
        <v>1.6360000000000001E-3</v>
      </c>
      <c r="AQ116" s="88">
        <v>2.0270000000000002E-3</v>
      </c>
      <c r="AR116" s="88">
        <v>2.4039999999999999E-3</v>
      </c>
      <c r="AS116" s="88">
        <v>2.9369999999999999E-3</v>
      </c>
      <c r="AT116" s="88">
        <v>3.3570000000000002E-3</v>
      </c>
      <c r="AU116" s="88">
        <v>3.6280000000000001E-3</v>
      </c>
      <c r="AV116" s="88">
        <v>3.8600000000000001E-3</v>
      </c>
      <c r="AW116" s="88">
        <v>4.0699999999999998E-3</v>
      </c>
      <c r="AX116" s="88">
        <v>2.0000000000000002E-5</v>
      </c>
      <c r="AY116" s="88">
        <v>4.8000000000000001E-5</v>
      </c>
      <c r="AZ116" s="88">
        <v>1.07E-4</v>
      </c>
      <c r="BA116" s="88">
        <v>1.6100000000000001E-4</v>
      </c>
      <c r="BB116" s="88">
        <v>2.0699999999999999E-4</v>
      </c>
      <c r="BC116" s="88">
        <v>2.5599999999999999E-4</v>
      </c>
      <c r="BD116" s="88">
        <v>3.0200000000000002E-4</v>
      </c>
      <c r="BE116" s="88">
        <v>3.88E-4</v>
      </c>
      <c r="BF116" s="88">
        <v>4.46E-4</v>
      </c>
      <c r="BG116" s="88">
        <v>8.5599999999999999E-4</v>
      </c>
      <c r="BH116" s="88">
        <v>1.242E-3</v>
      </c>
      <c r="BI116" s="88">
        <v>1.6280000000000001E-3</v>
      </c>
      <c r="BJ116" s="88">
        <v>2.0100000000000001E-3</v>
      </c>
      <c r="BK116" s="88">
        <v>2.3909999999999999E-3</v>
      </c>
      <c r="BL116" s="88">
        <v>2.771E-3</v>
      </c>
      <c r="BM116" s="88">
        <v>3.15E-3</v>
      </c>
      <c r="BN116" s="88">
        <v>3.5279999999999999E-3</v>
      </c>
      <c r="BO116" s="88">
        <v>3.9060000000000002E-3</v>
      </c>
      <c r="BP116" s="89">
        <v>9.9999999999999995E-7</v>
      </c>
      <c r="BQ116" s="88">
        <v>1.9999999999999999E-6</v>
      </c>
      <c r="BR116" s="88">
        <v>3.9999999999999998E-6</v>
      </c>
      <c r="BS116" s="88">
        <v>7.9999999999999996E-6</v>
      </c>
      <c r="BT116" s="88">
        <v>1.1E-5</v>
      </c>
      <c r="BU116" s="88">
        <v>1.5E-5</v>
      </c>
      <c r="BV116" s="88">
        <v>2.0000000000000002E-5</v>
      </c>
      <c r="BW116" s="88">
        <v>2.3E-5</v>
      </c>
      <c r="BX116" s="88">
        <v>2.6999999999999999E-5</v>
      </c>
      <c r="BY116" s="88">
        <v>2.3E-5</v>
      </c>
      <c r="BZ116" s="88">
        <v>-7.7999999999999999E-5</v>
      </c>
      <c r="CA116" s="88">
        <v>-1.1400000000000001E-4</v>
      </c>
      <c r="CB116" s="88">
        <v>-3.3000000000000003E-5</v>
      </c>
      <c r="CC116" s="88">
        <v>9.0000000000000002E-6</v>
      </c>
      <c r="CD116" s="88">
        <v>8.2600000000000002E-4</v>
      </c>
      <c r="CE116" s="88">
        <v>-1.5300000000000001E-4</v>
      </c>
      <c r="CF116" s="88">
        <v>-1.18E-4</v>
      </c>
    </row>
    <row r="117" spans="1:84" ht="15.75" thickBot="1" x14ac:dyDescent="0.3">
      <c r="A117" s="86">
        <v>5</v>
      </c>
      <c r="B117" s="88">
        <v>7.9999999999999996E-6</v>
      </c>
      <c r="C117" s="88">
        <v>4.1999999999999998E-5</v>
      </c>
      <c r="D117" s="88">
        <v>1.3300000000000001E-4</v>
      </c>
      <c r="E117" s="88">
        <v>3.97E-4</v>
      </c>
      <c r="F117" s="88">
        <v>6.7500000000000004E-4</v>
      </c>
      <c r="G117" s="88">
        <v>9.3099999999999997E-4</v>
      </c>
      <c r="H117" s="88">
        <v>1.1609999999999999E-3</v>
      </c>
      <c r="I117" s="88">
        <v>1.3879999999999999E-3</v>
      </c>
      <c r="J117" s="88">
        <v>1.774E-3</v>
      </c>
      <c r="K117" s="88">
        <v>2.1029999999999998E-3</v>
      </c>
      <c r="L117" s="88">
        <v>3.4780000000000002E-3</v>
      </c>
      <c r="M117" s="88">
        <v>4.6080000000000001E-3</v>
      </c>
      <c r="N117" s="88">
        <v>-1.6100000000000001E-4</v>
      </c>
      <c r="O117" s="88">
        <v>-1.3200000000000001E-4</v>
      </c>
      <c r="P117" s="88">
        <v>5.5999999999999999E-5</v>
      </c>
      <c r="Q117" s="88">
        <v>2.8699999999999998E-4</v>
      </c>
      <c r="R117" s="88">
        <v>4.95E-4</v>
      </c>
      <c r="S117" s="88">
        <v>6.5600000000000001E-4</v>
      </c>
      <c r="T117" s="88">
        <v>8.0199999999999998E-4</v>
      </c>
      <c r="U117" s="88">
        <v>1.01E-3</v>
      </c>
      <c r="V117" s="88">
        <v>1.207E-3</v>
      </c>
      <c r="W117" s="88">
        <v>2.3999999999999998E-3</v>
      </c>
      <c r="X117" s="88">
        <v>3.542E-3</v>
      </c>
      <c r="Y117" s="88">
        <v>4.6100000000000004E-3</v>
      </c>
      <c r="Z117" s="88">
        <v>5.6319999999999999E-3</v>
      </c>
      <c r="AA117" s="88">
        <v>6.6220000000000003E-3</v>
      </c>
      <c r="AB117" s="88">
        <v>7.5909999999999997E-3</v>
      </c>
      <c r="AC117" s="88">
        <v>8.548E-3</v>
      </c>
      <c r="AD117" s="88">
        <v>9.4990000000000005E-3</v>
      </c>
      <c r="AE117" s="88">
        <v>1.0444999999999999E-2</v>
      </c>
      <c r="AF117" s="88">
        <v>5.3000000000000001E-5</v>
      </c>
      <c r="AG117" s="88">
        <v>4.5000000000000003E-5</v>
      </c>
      <c r="AH117" s="88">
        <v>2.7300000000000002E-4</v>
      </c>
      <c r="AI117" s="88">
        <v>5.7899999999999998E-4</v>
      </c>
      <c r="AJ117" s="88">
        <v>8.4099999999999995E-4</v>
      </c>
      <c r="AK117" s="88">
        <v>1.0280000000000001E-3</v>
      </c>
      <c r="AL117" s="88">
        <v>1.2210000000000001E-3</v>
      </c>
      <c r="AM117" s="88">
        <v>1.495E-3</v>
      </c>
      <c r="AN117" s="88">
        <v>1.6800000000000001E-3</v>
      </c>
      <c r="AO117" s="88">
        <v>2.3760000000000001E-3</v>
      </c>
      <c r="AP117" s="88">
        <v>3.0219999999999999E-3</v>
      </c>
      <c r="AQ117" s="88">
        <v>3.7659999999999998E-3</v>
      </c>
      <c r="AR117" s="88">
        <v>4.4590000000000003E-3</v>
      </c>
      <c r="AS117" s="88">
        <v>5.4200000000000003E-3</v>
      </c>
      <c r="AT117" s="88">
        <v>6.1599999999999997E-3</v>
      </c>
      <c r="AU117" s="88">
        <v>6.6309999999999997E-3</v>
      </c>
      <c r="AV117" s="88">
        <v>7.0410000000000004E-3</v>
      </c>
      <c r="AW117" s="88">
        <v>7.4200000000000004E-3</v>
      </c>
      <c r="AX117" s="88">
        <v>2.8E-5</v>
      </c>
      <c r="AY117" s="88">
        <v>6.9999999999999994E-5</v>
      </c>
      <c r="AZ117" s="88">
        <v>1.6699999999999999E-4</v>
      </c>
      <c r="BA117" s="88">
        <v>2.63E-4</v>
      </c>
      <c r="BB117" s="88">
        <v>3.4699999999999998E-4</v>
      </c>
      <c r="BC117" s="88">
        <v>4.3899999999999999E-4</v>
      </c>
      <c r="BD117" s="88">
        <v>5.2700000000000002E-4</v>
      </c>
      <c r="BE117" s="88">
        <v>6.9099999999999999E-4</v>
      </c>
      <c r="BF117" s="88">
        <v>8.0599999999999997E-4</v>
      </c>
      <c r="BG117" s="88">
        <v>1.575E-3</v>
      </c>
      <c r="BH117" s="88">
        <v>2.2850000000000001E-3</v>
      </c>
      <c r="BI117" s="88">
        <v>2.9859999999999999E-3</v>
      </c>
      <c r="BJ117" s="88">
        <v>3.6809999999999998E-3</v>
      </c>
      <c r="BK117" s="88">
        <v>4.372E-3</v>
      </c>
      <c r="BL117" s="88">
        <v>5.0610000000000004E-3</v>
      </c>
      <c r="BM117" s="88">
        <v>5.7479999999999996E-3</v>
      </c>
      <c r="BN117" s="88">
        <v>6.4349999999999997E-3</v>
      </c>
      <c r="BO117" s="88">
        <v>7.1219999999999999E-3</v>
      </c>
      <c r="BP117" s="89">
        <v>0</v>
      </c>
      <c r="BQ117" s="88">
        <v>9.9999999999999995E-7</v>
      </c>
      <c r="BR117" s="88">
        <v>1.9999999999999999E-6</v>
      </c>
      <c r="BS117" s="88">
        <v>6.9999999999999999E-6</v>
      </c>
      <c r="BT117" s="88">
        <v>1.2999999999999999E-5</v>
      </c>
      <c r="BU117" s="88">
        <v>1.9000000000000001E-5</v>
      </c>
      <c r="BV117" s="88">
        <v>2.5000000000000001E-5</v>
      </c>
      <c r="BW117" s="88">
        <v>3.0000000000000001E-5</v>
      </c>
      <c r="BX117" s="88">
        <v>3.3000000000000003E-5</v>
      </c>
      <c r="BY117" s="88">
        <v>2.4000000000000001E-5</v>
      </c>
      <c r="BZ117" s="88">
        <v>-1.4300000000000001E-4</v>
      </c>
      <c r="CA117" s="88">
        <v>-1.5200000000000001E-4</v>
      </c>
      <c r="CB117" s="88">
        <v>-4.5000000000000003E-5</v>
      </c>
      <c r="CC117" s="88">
        <v>1.2999999999999999E-5</v>
      </c>
      <c r="CD117" s="88">
        <v>1.4729999999999999E-3</v>
      </c>
      <c r="CE117" s="88">
        <v>-4.5399999999999998E-4</v>
      </c>
      <c r="CF117" s="88">
        <v>-2.1000000000000001E-4</v>
      </c>
    </row>
    <row r="118" spans="1:84" ht="15.75" thickBot="1" x14ac:dyDescent="0.3">
      <c r="A118" s="86">
        <v>6</v>
      </c>
      <c r="B118" s="88">
        <v>9.0000000000000002E-6</v>
      </c>
      <c r="C118" s="88">
        <v>5.0000000000000002E-5</v>
      </c>
      <c r="D118" s="88">
        <v>1.66E-4</v>
      </c>
      <c r="E118" s="88">
        <v>5.2700000000000002E-4</v>
      </c>
      <c r="F118" s="88">
        <v>9.3099999999999997E-4</v>
      </c>
      <c r="G118" s="88">
        <v>1.315E-3</v>
      </c>
      <c r="H118" s="88">
        <v>1.67E-3</v>
      </c>
      <c r="I118" s="88">
        <v>2.0219999999999999E-3</v>
      </c>
      <c r="J118" s="88">
        <v>2.6229999999999999E-3</v>
      </c>
      <c r="K118" s="88">
        <v>3.137E-3</v>
      </c>
      <c r="L118" s="88">
        <v>5.2560000000000003E-3</v>
      </c>
      <c r="M118" s="88">
        <v>6.9779999999999998E-3</v>
      </c>
      <c r="N118" s="88">
        <v>-3.0499999999999999E-4</v>
      </c>
      <c r="O118" s="88">
        <v>-2.9300000000000002E-4</v>
      </c>
      <c r="P118" s="88">
        <v>-4.1E-5</v>
      </c>
      <c r="Q118" s="88">
        <v>2.99E-4</v>
      </c>
      <c r="R118" s="88">
        <v>6.0999999999999997E-4</v>
      </c>
      <c r="S118" s="88">
        <v>8.5400000000000005E-4</v>
      </c>
      <c r="T118" s="88">
        <v>1.07E-3</v>
      </c>
      <c r="U118" s="88">
        <v>1.3780000000000001E-3</v>
      </c>
      <c r="V118" s="88">
        <v>1.6659999999999999E-3</v>
      </c>
      <c r="W118" s="88">
        <v>3.398E-3</v>
      </c>
      <c r="X118" s="88">
        <v>5.0520000000000001E-3</v>
      </c>
      <c r="Y118" s="88">
        <v>6.5880000000000001E-3</v>
      </c>
      <c r="Z118" s="88">
        <v>8.0490000000000006E-3</v>
      </c>
      <c r="AA118" s="88">
        <v>9.4599999999999997E-3</v>
      </c>
      <c r="AB118" s="88">
        <v>1.0841E-2</v>
      </c>
      <c r="AC118" s="88">
        <v>1.2204E-2</v>
      </c>
      <c r="AD118" s="88">
        <v>1.3557E-2</v>
      </c>
      <c r="AE118" s="88">
        <v>1.4904000000000001E-2</v>
      </c>
      <c r="AF118" s="88">
        <v>5.3000000000000001E-5</v>
      </c>
      <c r="AG118" s="88">
        <v>3.3000000000000003E-5</v>
      </c>
      <c r="AH118" s="88">
        <v>3.2600000000000001E-4</v>
      </c>
      <c r="AI118" s="88">
        <v>7.4899999999999999E-4</v>
      </c>
      <c r="AJ118" s="88">
        <v>1.1280000000000001E-3</v>
      </c>
      <c r="AK118" s="88">
        <v>1.4090000000000001E-3</v>
      </c>
      <c r="AL118" s="88">
        <v>1.699E-3</v>
      </c>
      <c r="AM118" s="88">
        <v>2.1199999999999999E-3</v>
      </c>
      <c r="AN118" s="88">
        <v>2.408E-3</v>
      </c>
      <c r="AO118" s="88">
        <v>3.4880000000000002E-3</v>
      </c>
      <c r="AP118" s="88">
        <v>4.4840000000000001E-3</v>
      </c>
      <c r="AQ118" s="88">
        <v>5.6090000000000003E-3</v>
      </c>
      <c r="AR118" s="88">
        <v>6.6410000000000002E-3</v>
      </c>
      <c r="AS118" s="88">
        <v>8.0610000000000005E-3</v>
      </c>
      <c r="AT118" s="88">
        <v>9.1529999999999997E-3</v>
      </c>
      <c r="AU118" s="88">
        <v>9.8539999999999999E-3</v>
      </c>
      <c r="AV118" s="88">
        <v>1.0475999999999999E-2</v>
      </c>
      <c r="AW118" s="88">
        <v>1.1061E-2</v>
      </c>
      <c r="AX118" s="88">
        <v>3.4999999999999997E-5</v>
      </c>
      <c r="AY118" s="88">
        <v>9.0000000000000006E-5</v>
      </c>
      <c r="AZ118" s="88">
        <v>2.22E-4</v>
      </c>
      <c r="BA118" s="88">
        <v>3.5799999999999997E-4</v>
      </c>
      <c r="BB118" s="88">
        <v>4.8200000000000001E-4</v>
      </c>
      <c r="BC118" s="88">
        <v>6.1799999999999995E-4</v>
      </c>
      <c r="BD118" s="88">
        <v>7.5000000000000002E-4</v>
      </c>
      <c r="BE118" s="88">
        <v>1E-3</v>
      </c>
      <c r="BF118" s="88">
        <v>1.1770000000000001E-3</v>
      </c>
      <c r="BG118" s="88">
        <v>2.333E-3</v>
      </c>
      <c r="BH118" s="88">
        <v>3.385E-3</v>
      </c>
      <c r="BI118" s="88">
        <v>4.4169999999999999E-3</v>
      </c>
      <c r="BJ118" s="88">
        <v>5.4380000000000001E-3</v>
      </c>
      <c r="BK118" s="88">
        <v>6.4530000000000004E-3</v>
      </c>
      <c r="BL118" s="88">
        <v>7.4640000000000001E-3</v>
      </c>
      <c r="BM118" s="88">
        <v>8.4740000000000006E-3</v>
      </c>
      <c r="BN118" s="88">
        <v>9.4830000000000001E-3</v>
      </c>
      <c r="BO118" s="88">
        <v>1.0489999999999999E-2</v>
      </c>
      <c r="BP118" s="89">
        <v>0</v>
      </c>
      <c r="BQ118" s="88">
        <v>-9.9999999999999995E-7</v>
      </c>
      <c r="BR118" s="88">
        <v>0</v>
      </c>
      <c r="BS118" s="88">
        <v>3.9999999999999998E-6</v>
      </c>
      <c r="BT118" s="88">
        <v>1.2E-5</v>
      </c>
      <c r="BU118" s="88">
        <v>2.0000000000000002E-5</v>
      </c>
      <c r="BV118" s="88">
        <v>2.9E-5</v>
      </c>
      <c r="BW118" s="88">
        <v>3.4999999999999997E-5</v>
      </c>
      <c r="BX118" s="88">
        <v>4.0000000000000003E-5</v>
      </c>
      <c r="BY118" s="88">
        <v>2.8E-5</v>
      </c>
      <c r="BZ118" s="88">
        <v>-1.7899999999999999E-4</v>
      </c>
      <c r="CA118" s="88">
        <v>-1.74E-4</v>
      </c>
      <c r="CB118" s="88">
        <v>-5.5000000000000002E-5</v>
      </c>
      <c r="CC118" s="88">
        <v>1.5999999999999999E-5</v>
      </c>
      <c r="CD118" s="88">
        <v>2.232E-3</v>
      </c>
      <c r="CE118" s="88">
        <v>-8.7299999999999997E-4</v>
      </c>
      <c r="CF118" s="88">
        <v>-3.19E-4</v>
      </c>
    </row>
    <row r="119" spans="1:84" ht="15.75" thickBot="1" x14ac:dyDescent="0.3">
      <c r="A119" s="86">
        <v>7</v>
      </c>
      <c r="B119" s="88">
        <v>1.0000000000000001E-5</v>
      </c>
      <c r="C119" s="88">
        <v>5.7000000000000003E-5</v>
      </c>
      <c r="D119" s="88">
        <v>1.95E-4</v>
      </c>
      <c r="E119" s="88">
        <v>6.4199999999999999E-4</v>
      </c>
      <c r="F119" s="88">
        <v>1.1609999999999999E-3</v>
      </c>
      <c r="G119" s="88">
        <v>1.67E-3</v>
      </c>
      <c r="H119" s="88">
        <v>2.147E-3</v>
      </c>
      <c r="I119" s="88">
        <v>2.624E-3</v>
      </c>
      <c r="J119" s="88">
        <v>3.4450000000000001E-3</v>
      </c>
      <c r="K119" s="88">
        <v>4.1450000000000002E-3</v>
      </c>
      <c r="L119" s="88">
        <v>7.0109999999999999E-3</v>
      </c>
      <c r="M119" s="88">
        <v>9.3189999999999992E-3</v>
      </c>
      <c r="N119" s="88">
        <v>-4.46E-4</v>
      </c>
      <c r="O119" s="88">
        <v>-4.5600000000000003E-4</v>
      </c>
      <c r="P119" s="88">
        <v>-1.44E-4</v>
      </c>
      <c r="Q119" s="88">
        <v>3.0299999999999999E-4</v>
      </c>
      <c r="R119" s="88">
        <v>7.1599999999999995E-4</v>
      </c>
      <c r="S119" s="88">
        <v>1.042E-3</v>
      </c>
      <c r="T119" s="88">
        <v>1.3270000000000001E-3</v>
      </c>
      <c r="U119" s="88">
        <v>1.7359999999999999E-3</v>
      </c>
      <c r="V119" s="88">
        <v>2.117E-3</v>
      </c>
      <c r="W119" s="88">
        <v>4.3909999999999999E-3</v>
      </c>
      <c r="X119" s="88">
        <v>6.5510000000000004E-3</v>
      </c>
      <c r="Y119" s="88">
        <v>8.5389999999999997E-3</v>
      </c>
      <c r="Z119" s="88">
        <v>1.0422000000000001E-2</v>
      </c>
      <c r="AA119" s="88">
        <v>1.2234999999999999E-2</v>
      </c>
      <c r="AB119" s="88">
        <v>1.4008E-2</v>
      </c>
      <c r="AC119" s="88">
        <v>1.5755999999999999E-2</v>
      </c>
      <c r="AD119" s="88">
        <v>1.7492000000000001E-2</v>
      </c>
      <c r="AE119" s="88">
        <v>1.9220999999999999E-2</v>
      </c>
      <c r="AF119" s="88">
        <v>4.8999999999999998E-5</v>
      </c>
      <c r="AG119" s="88">
        <v>1.9000000000000001E-5</v>
      </c>
      <c r="AH119" s="88">
        <v>3.6699999999999998E-4</v>
      </c>
      <c r="AI119" s="88">
        <v>8.9499999999999996E-4</v>
      </c>
      <c r="AJ119" s="88">
        <v>1.384E-3</v>
      </c>
      <c r="AK119" s="88">
        <v>1.756E-3</v>
      </c>
      <c r="AL119" s="88">
        <v>2.1410000000000001E-3</v>
      </c>
      <c r="AM119" s="88">
        <v>2.7100000000000002E-3</v>
      </c>
      <c r="AN119" s="88">
        <v>3.1059999999999998E-3</v>
      </c>
      <c r="AO119" s="88">
        <v>4.5859999999999998E-3</v>
      </c>
      <c r="AP119" s="88">
        <v>5.9369999999999996E-3</v>
      </c>
      <c r="AQ119" s="88">
        <v>7.4400000000000004E-3</v>
      </c>
      <c r="AR119" s="88">
        <v>8.8039999999999993E-3</v>
      </c>
      <c r="AS119" s="88">
        <v>1.0678E-2</v>
      </c>
      <c r="AT119" s="88">
        <v>1.2125E-2</v>
      </c>
      <c r="AU119" s="88">
        <v>1.3067E-2</v>
      </c>
      <c r="AV119" s="88">
        <v>1.3915E-2</v>
      </c>
      <c r="AW119" s="88">
        <v>1.4723999999999999E-2</v>
      </c>
      <c r="AX119" s="88">
        <v>4.1E-5</v>
      </c>
      <c r="AY119" s="88">
        <v>1.08E-4</v>
      </c>
      <c r="AZ119" s="88">
        <v>2.72E-4</v>
      </c>
      <c r="BA119" s="88">
        <v>4.46E-4</v>
      </c>
      <c r="BB119" s="88">
        <v>6.0899999999999995E-4</v>
      </c>
      <c r="BC119" s="88">
        <v>7.8899999999999999E-4</v>
      </c>
      <c r="BD119" s="88">
        <v>9.6400000000000001E-4</v>
      </c>
      <c r="BE119" s="88">
        <v>1.299E-3</v>
      </c>
      <c r="BF119" s="88">
        <v>1.5410000000000001E-3</v>
      </c>
      <c r="BG119" s="88">
        <v>3.0899999999999999E-3</v>
      </c>
      <c r="BH119" s="88">
        <v>4.4860000000000004E-3</v>
      </c>
      <c r="BI119" s="88">
        <v>5.8510000000000003E-3</v>
      </c>
      <c r="BJ119" s="88">
        <v>7.1989999999999997E-3</v>
      </c>
      <c r="BK119" s="88">
        <v>8.5380000000000005E-3</v>
      </c>
      <c r="BL119" s="88">
        <v>9.8729999999999998E-3</v>
      </c>
      <c r="BM119" s="88">
        <v>1.1205E-2</v>
      </c>
      <c r="BN119" s="88">
        <v>1.2534999999999999E-2</v>
      </c>
      <c r="BO119" s="88">
        <v>1.3865000000000001E-2</v>
      </c>
      <c r="BP119" s="89">
        <v>-9.9999999999999995E-7</v>
      </c>
      <c r="BQ119" s="88">
        <v>-3.0000000000000001E-6</v>
      </c>
      <c r="BR119" s="88">
        <v>-3.0000000000000001E-6</v>
      </c>
      <c r="BS119" s="88">
        <v>0</v>
      </c>
      <c r="BT119" s="88">
        <v>1.0000000000000001E-5</v>
      </c>
      <c r="BU119" s="88">
        <v>2.0000000000000002E-5</v>
      </c>
      <c r="BV119" s="88">
        <v>3.1000000000000001E-5</v>
      </c>
      <c r="BW119" s="88">
        <v>4.0000000000000003E-5</v>
      </c>
      <c r="BX119" s="88">
        <v>4.6999999999999997E-5</v>
      </c>
      <c r="BY119" s="88">
        <v>3.4999999999999997E-5</v>
      </c>
      <c r="BZ119" s="88">
        <v>-1.9900000000000001E-4</v>
      </c>
      <c r="CA119" s="88">
        <v>-1.8900000000000001E-4</v>
      </c>
      <c r="CB119" s="88">
        <v>-6.4999999999999994E-5</v>
      </c>
      <c r="CC119" s="88">
        <v>1.9000000000000001E-5</v>
      </c>
      <c r="CD119" s="88">
        <v>3.0479999999999999E-3</v>
      </c>
      <c r="CE119" s="88">
        <v>-1.341E-3</v>
      </c>
      <c r="CF119" s="88">
        <v>-3.9399999999999998E-4</v>
      </c>
    </row>
    <row r="120" spans="1:84" ht="15.75" thickBot="1" x14ac:dyDescent="0.3">
      <c r="A120" s="86">
        <v>8</v>
      </c>
      <c r="B120" s="88">
        <v>1.1E-5</v>
      </c>
      <c r="C120" s="88">
        <v>6.3999999999999997E-5</v>
      </c>
      <c r="D120" s="88">
        <v>2.24E-4</v>
      </c>
      <c r="E120" s="88">
        <v>7.54E-4</v>
      </c>
      <c r="F120" s="88">
        <v>1.3879999999999999E-3</v>
      </c>
      <c r="G120" s="88">
        <v>2.0219999999999999E-3</v>
      </c>
      <c r="H120" s="88">
        <v>2.624E-3</v>
      </c>
      <c r="I120" s="88">
        <v>3.228E-3</v>
      </c>
      <c r="J120" s="88">
        <v>4.2770000000000004E-3</v>
      </c>
      <c r="K120" s="88">
        <v>5.1739999999999998E-3</v>
      </c>
      <c r="L120" s="88">
        <v>8.8190000000000004E-3</v>
      </c>
      <c r="M120" s="88">
        <v>1.1738E-2</v>
      </c>
      <c r="N120" s="88">
        <v>-5.8299999999999997E-4</v>
      </c>
      <c r="O120" s="88">
        <v>-6.1499999999999999E-4</v>
      </c>
      <c r="P120" s="88">
        <v>-2.42E-4</v>
      </c>
      <c r="Q120" s="88">
        <v>3.1500000000000001E-4</v>
      </c>
      <c r="R120" s="88">
        <v>8.3299999999999997E-4</v>
      </c>
      <c r="S120" s="88">
        <v>1.243E-3</v>
      </c>
      <c r="T120" s="88">
        <v>1.6000000000000001E-3</v>
      </c>
      <c r="U120" s="88">
        <v>2.1150000000000001E-3</v>
      </c>
      <c r="V120" s="88">
        <v>2.594E-3</v>
      </c>
      <c r="W120" s="88">
        <v>5.4400000000000004E-3</v>
      </c>
      <c r="X120" s="88">
        <v>8.1250000000000003E-3</v>
      </c>
      <c r="Y120" s="88">
        <v>1.0579E-2</v>
      </c>
      <c r="Z120" s="88">
        <v>1.2891E-2</v>
      </c>
      <c r="AA120" s="88">
        <v>1.5114000000000001E-2</v>
      </c>
      <c r="AB120" s="88">
        <v>1.7284999999999998E-2</v>
      </c>
      <c r="AC120" s="88">
        <v>1.9425999999999999E-2</v>
      </c>
      <c r="AD120" s="88">
        <v>2.1551000000000001E-2</v>
      </c>
      <c r="AE120" s="88">
        <v>2.3668000000000002E-2</v>
      </c>
      <c r="AF120" s="88">
        <v>4.1999999999999998E-5</v>
      </c>
      <c r="AG120" s="88">
        <v>6.0000000000000002E-6</v>
      </c>
      <c r="AH120" s="88">
        <v>4.0700000000000003E-4</v>
      </c>
      <c r="AI120" s="88">
        <v>1.0380000000000001E-3</v>
      </c>
      <c r="AJ120" s="88">
        <v>1.637E-3</v>
      </c>
      <c r="AK120" s="88">
        <v>2.1020000000000001E-3</v>
      </c>
      <c r="AL120" s="88">
        <v>2.5829999999999998E-3</v>
      </c>
      <c r="AM120" s="88">
        <v>3.3040000000000001E-3</v>
      </c>
      <c r="AN120" s="88">
        <v>3.8110000000000002E-3</v>
      </c>
      <c r="AO120" s="88">
        <v>5.7140000000000003E-3</v>
      </c>
      <c r="AP120" s="88">
        <v>7.4349999999999998E-3</v>
      </c>
      <c r="AQ120" s="88">
        <v>9.3209999999999994E-3</v>
      </c>
      <c r="AR120" s="88">
        <v>1.1018999999999999E-2</v>
      </c>
      <c r="AS120" s="88">
        <v>1.3353E-2</v>
      </c>
      <c r="AT120" s="88">
        <v>1.5164E-2</v>
      </c>
      <c r="AU120" s="88">
        <v>1.6358000000000001E-2</v>
      </c>
      <c r="AV120" s="88">
        <v>1.7448999999999999E-2</v>
      </c>
      <c r="AW120" s="88">
        <v>1.8502000000000001E-2</v>
      </c>
      <c r="AX120" s="88">
        <v>4.6999999999999997E-5</v>
      </c>
      <c r="AY120" s="88">
        <v>1.25E-4</v>
      </c>
      <c r="AZ120" s="88">
        <v>3.2200000000000002E-4</v>
      </c>
      <c r="BA120" s="88">
        <v>5.3499999999999999E-4</v>
      </c>
      <c r="BB120" s="88">
        <v>7.36E-4</v>
      </c>
      <c r="BC120" s="88">
        <v>9.6100000000000005E-4</v>
      </c>
      <c r="BD120" s="88">
        <v>1.181E-3</v>
      </c>
      <c r="BE120" s="88">
        <v>1.6050000000000001E-3</v>
      </c>
      <c r="BF120" s="88">
        <v>1.913E-3</v>
      </c>
      <c r="BG120" s="88">
        <v>3.8739999999999998E-3</v>
      </c>
      <c r="BH120" s="88">
        <v>5.633E-3</v>
      </c>
      <c r="BI120" s="88">
        <v>7.3470000000000002E-3</v>
      </c>
      <c r="BJ120" s="88">
        <v>9.0369999999999999E-3</v>
      </c>
      <c r="BK120" s="88">
        <v>1.0715000000000001E-2</v>
      </c>
      <c r="BL120" s="88">
        <v>1.2388E-2</v>
      </c>
      <c r="BM120" s="88">
        <v>1.4057999999999999E-2</v>
      </c>
      <c r="BN120" s="88">
        <v>1.5724999999999999E-2</v>
      </c>
      <c r="BO120" s="88">
        <v>1.7392000000000001E-2</v>
      </c>
      <c r="BP120" s="89">
        <v>-1.9999999999999999E-6</v>
      </c>
      <c r="BQ120" s="88">
        <v>-3.9999999999999998E-6</v>
      </c>
      <c r="BR120" s="88">
        <v>-6.0000000000000002E-6</v>
      </c>
      <c r="BS120" s="88">
        <v>-3.0000000000000001E-6</v>
      </c>
      <c r="BT120" s="88">
        <v>7.9999999999999996E-6</v>
      </c>
      <c r="BU120" s="88">
        <v>2.0999999999999999E-5</v>
      </c>
      <c r="BV120" s="88">
        <v>3.4999999999999997E-5</v>
      </c>
      <c r="BW120" s="88">
        <v>4.5000000000000003E-5</v>
      </c>
      <c r="BX120" s="88">
        <v>5.5999999999999999E-5</v>
      </c>
      <c r="BY120" s="88">
        <v>4.3000000000000002E-5</v>
      </c>
      <c r="BZ120" s="88">
        <v>-2.1800000000000001E-4</v>
      </c>
      <c r="CA120" s="88">
        <v>-2.05E-4</v>
      </c>
      <c r="CB120" s="88">
        <v>-7.4999999999999993E-5</v>
      </c>
      <c r="CC120" s="88">
        <v>2.0999999999999999E-5</v>
      </c>
      <c r="CD120" s="88">
        <v>3.9379999999999997E-3</v>
      </c>
      <c r="CE120" s="88">
        <v>-1.8400000000000001E-3</v>
      </c>
      <c r="CF120" s="88">
        <v>-4.2700000000000002E-4</v>
      </c>
    </row>
    <row r="121" spans="1:84" ht="15.75" thickBot="1" x14ac:dyDescent="0.3">
      <c r="A121" s="86">
        <v>9</v>
      </c>
      <c r="B121" s="88">
        <v>1.2E-5</v>
      </c>
      <c r="C121" s="88">
        <v>7.4999999999999993E-5</v>
      </c>
      <c r="D121" s="88">
        <v>2.7099999999999997E-4</v>
      </c>
      <c r="E121" s="88">
        <v>9.4399999999999996E-4</v>
      </c>
      <c r="F121" s="88">
        <v>1.774E-3</v>
      </c>
      <c r="G121" s="88">
        <v>2.6229999999999999E-3</v>
      </c>
      <c r="H121" s="88">
        <v>3.4450000000000001E-3</v>
      </c>
      <c r="I121" s="88">
        <v>4.2770000000000004E-3</v>
      </c>
      <c r="J121" s="88">
        <v>5.738E-3</v>
      </c>
      <c r="K121" s="88">
        <v>6.9979999999999999E-3</v>
      </c>
      <c r="L121" s="88">
        <v>1.2130999999999999E-2</v>
      </c>
      <c r="M121" s="88">
        <v>1.6244999999999999E-2</v>
      </c>
      <c r="N121" s="88">
        <v>-8.1099999999999998E-4</v>
      </c>
      <c r="O121" s="88">
        <v>-8.8500000000000004E-4</v>
      </c>
      <c r="P121" s="88">
        <v>-4.0200000000000001E-4</v>
      </c>
      <c r="Q121" s="88">
        <v>3.5E-4</v>
      </c>
      <c r="R121" s="88">
        <v>1.054E-3</v>
      </c>
      <c r="S121" s="88">
        <v>1.614E-3</v>
      </c>
      <c r="T121" s="88">
        <v>2.101E-3</v>
      </c>
      <c r="U121" s="88">
        <v>2.8080000000000002E-3</v>
      </c>
      <c r="V121" s="88">
        <v>3.4650000000000002E-3</v>
      </c>
      <c r="W121" s="88">
        <v>7.3709999999999999E-3</v>
      </c>
      <c r="X121" s="88">
        <v>1.1018999999999999E-2</v>
      </c>
      <c r="Y121" s="88">
        <v>1.4315E-2</v>
      </c>
      <c r="Z121" s="88">
        <v>1.7399000000000001E-2</v>
      </c>
      <c r="AA121" s="88">
        <v>2.0355999999999999E-2</v>
      </c>
      <c r="AB121" s="88">
        <v>2.3238999999999999E-2</v>
      </c>
      <c r="AC121" s="88">
        <v>2.6082000000000001E-2</v>
      </c>
      <c r="AD121" s="88">
        <v>2.8905E-2</v>
      </c>
      <c r="AE121" s="88">
        <v>3.1716000000000001E-2</v>
      </c>
      <c r="AF121" s="88">
        <v>2.5999999999999998E-5</v>
      </c>
      <c r="AG121" s="88">
        <v>-1.9000000000000001E-5</v>
      </c>
      <c r="AH121" s="88">
        <v>4.6900000000000002E-4</v>
      </c>
      <c r="AI121" s="88">
        <v>1.276E-3</v>
      </c>
      <c r="AJ121" s="88">
        <v>2.0660000000000001E-3</v>
      </c>
      <c r="AK121" s="88">
        <v>2.6949999999999999E-3</v>
      </c>
      <c r="AL121" s="88">
        <v>3.346E-3</v>
      </c>
      <c r="AM121" s="88">
        <v>4.3369999999999997E-3</v>
      </c>
      <c r="AN121" s="88">
        <v>5.045E-3</v>
      </c>
      <c r="AO121" s="88">
        <v>7.7210000000000004E-3</v>
      </c>
      <c r="AP121" s="88">
        <v>1.0104E-2</v>
      </c>
      <c r="AQ121" s="88">
        <v>1.2661E-2</v>
      </c>
      <c r="AR121" s="88">
        <v>1.4931E-2</v>
      </c>
      <c r="AS121" s="88">
        <v>1.8065000000000001E-2</v>
      </c>
      <c r="AT121" s="88">
        <v>2.0514999999999999E-2</v>
      </c>
      <c r="AU121" s="88">
        <v>2.2169000000000001E-2</v>
      </c>
      <c r="AV121" s="88">
        <v>2.3715E-2</v>
      </c>
      <c r="AW121" s="88">
        <v>2.5233999999999999E-2</v>
      </c>
      <c r="AX121" s="88">
        <v>5.8E-5</v>
      </c>
      <c r="AY121" s="88">
        <v>1.55E-4</v>
      </c>
      <c r="AZ121" s="88">
        <v>4.0700000000000003E-4</v>
      </c>
      <c r="BA121" s="88">
        <v>6.8599999999999998E-4</v>
      </c>
      <c r="BB121" s="88">
        <v>9.5500000000000001E-4</v>
      </c>
      <c r="BC121" s="88">
        <v>1.2589999999999999E-3</v>
      </c>
      <c r="BD121" s="88">
        <v>1.5579999999999999E-3</v>
      </c>
      <c r="BE121" s="88">
        <v>2.1410000000000001E-3</v>
      </c>
      <c r="BF121" s="88">
        <v>2.5720000000000001E-3</v>
      </c>
      <c r="BG121" s="88">
        <v>5.2890000000000003E-3</v>
      </c>
      <c r="BH121" s="88">
        <v>7.7159999999999998E-3</v>
      </c>
      <c r="BI121" s="88">
        <v>1.0071E-2</v>
      </c>
      <c r="BJ121" s="88">
        <v>1.2390999999999999E-2</v>
      </c>
      <c r="BK121" s="88">
        <v>1.4692999999999999E-2</v>
      </c>
      <c r="BL121" s="88">
        <v>1.6986999999999999E-2</v>
      </c>
      <c r="BM121" s="88">
        <v>1.9276999999999999E-2</v>
      </c>
      <c r="BN121" s="88">
        <v>2.1564E-2</v>
      </c>
      <c r="BO121" s="88">
        <v>2.3848999999999999E-2</v>
      </c>
      <c r="BP121" s="89">
        <v>-3.0000000000000001E-6</v>
      </c>
      <c r="BQ121" s="88">
        <v>-6.9999999999999999E-6</v>
      </c>
      <c r="BR121" s="88">
        <v>-1.1E-5</v>
      </c>
      <c r="BS121" s="88">
        <v>-7.9999999999999996E-6</v>
      </c>
      <c r="BT121" s="88">
        <v>6.0000000000000002E-6</v>
      </c>
      <c r="BU121" s="88">
        <v>2.5000000000000001E-5</v>
      </c>
      <c r="BV121" s="88">
        <v>4.3999999999999999E-5</v>
      </c>
      <c r="BW121" s="88">
        <v>5.8999999999999998E-5</v>
      </c>
      <c r="BX121" s="88">
        <v>7.4999999999999993E-5</v>
      </c>
      <c r="BY121" s="88">
        <v>6.0000000000000002E-5</v>
      </c>
      <c r="BZ121" s="88">
        <v>-2.7799999999999998E-4</v>
      </c>
      <c r="CA121" s="88">
        <v>-2.34E-4</v>
      </c>
      <c r="CB121" s="88">
        <v>-9.2999999999999997E-5</v>
      </c>
      <c r="CC121" s="88">
        <v>2.4000000000000001E-5</v>
      </c>
      <c r="CD121" s="88">
        <v>5.6779999999999999E-3</v>
      </c>
      <c r="CE121" s="88">
        <v>-2.7910000000000001E-3</v>
      </c>
      <c r="CF121" s="88">
        <v>-3.6400000000000001E-4</v>
      </c>
    </row>
    <row r="122" spans="1:84" ht="15.75" thickBot="1" x14ac:dyDescent="0.3">
      <c r="A122" s="86">
        <v>10</v>
      </c>
      <c r="B122" s="88">
        <v>1.4E-5</v>
      </c>
      <c r="C122" s="88">
        <v>8.3999999999999995E-5</v>
      </c>
      <c r="D122" s="88">
        <v>3.1100000000000002E-4</v>
      </c>
      <c r="E122" s="88">
        <v>1.1050000000000001E-3</v>
      </c>
      <c r="F122" s="88">
        <v>2.1029999999999998E-3</v>
      </c>
      <c r="G122" s="88">
        <v>3.137E-3</v>
      </c>
      <c r="H122" s="88">
        <v>4.1450000000000002E-3</v>
      </c>
      <c r="I122" s="88">
        <v>5.1739999999999998E-3</v>
      </c>
      <c r="J122" s="88">
        <v>6.9979999999999999E-3</v>
      </c>
      <c r="K122" s="88">
        <v>8.5889999999999994E-3</v>
      </c>
      <c r="L122" s="88">
        <v>1.519E-2</v>
      </c>
      <c r="M122" s="88">
        <v>2.0565E-2</v>
      </c>
      <c r="N122" s="88">
        <v>-9.9299999999999996E-4</v>
      </c>
      <c r="O122" s="88">
        <v>-1.103E-3</v>
      </c>
      <c r="P122" s="88">
        <v>-5.2700000000000002E-4</v>
      </c>
      <c r="Q122" s="88">
        <v>3.9199999999999999E-4</v>
      </c>
      <c r="R122" s="88">
        <v>1.256E-3</v>
      </c>
      <c r="S122" s="88">
        <v>1.9430000000000001E-3</v>
      </c>
      <c r="T122" s="88">
        <v>2.5409999999999999E-3</v>
      </c>
      <c r="U122" s="88">
        <v>3.4129999999999998E-3</v>
      </c>
      <c r="V122" s="88">
        <v>4.2290000000000001E-3</v>
      </c>
      <c r="W122" s="88">
        <v>9.0980000000000002E-3</v>
      </c>
      <c r="X122" s="88">
        <v>1.3622E-2</v>
      </c>
      <c r="Y122" s="88">
        <v>1.7680000000000001E-2</v>
      </c>
      <c r="Z122" s="88">
        <v>2.1461000000000001E-2</v>
      </c>
      <c r="AA122" s="88">
        <v>2.5078E-2</v>
      </c>
      <c r="AB122" s="88">
        <v>2.8603E-2</v>
      </c>
      <c r="AC122" s="88">
        <v>3.2079000000000003E-2</v>
      </c>
      <c r="AD122" s="88">
        <v>3.5528999999999998E-2</v>
      </c>
      <c r="AE122" s="88">
        <v>3.8966000000000001E-2</v>
      </c>
      <c r="AF122" s="88">
        <v>9.0000000000000002E-6</v>
      </c>
      <c r="AG122" s="88">
        <v>-4.1999999999999998E-5</v>
      </c>
      <c r="AH122" s="88">
        <v>5.1699999999999999E-4</v>
      </c>
      <c r="AI122" s="88">
        <v>1.474E-3</v>
      </c>
      <c r="AJ122" s="88">
        <v>2.4299999999999999E-3</v>
      </c>
      <c r="AK122" s="88">
        <v>3.2030000000000001E-3</v>
      </c>
      <c r="AL122" s="88">
        <v>4.0010000000000002E-3</v>
      </c>
      <c r="AM122" s="88">
        <v>5.2240000000000003E-3</v>
      </c>
      <c r="AN122" s="88">
        <v>6.1050000000000002E-3</v>
      </c>
      <c r="AO122" s="88">
        <v>9.4520000000000003E-3</v>
      </c>
      <c r="AP122" s="88">
        <v>1.2408000000000001E-2</v>
      </c>
      <c r="AQ122" s="88">
        <v>1.5528999999999999E-2</v>
      </c>
      <c r="AR122" s="88">
        <v>1.8273000000000001E-2</v>
      </c>
      <c r="AS122" s="88">
        <v>2.2079999999999999E-2</v>
      </c>
      <c r="AT122" s="88">
        <v>2.5076999999999999E-2</v>
      </c>
      <c r="AU122" s="88">
        <v>2.7136E-2</v>
      </c>
      <c r="AV122" s="88">
        <v>2.9097999999999999E-2</v>
      </c>
      <c r="AW122" s="88">
        <v>3.1049E-2</v>
      </c>
      <c r="AX122" s="88">
        <v>6.6000000000000005E-5</v>
      </c>
      <c r="AY122" s="88">
        <v>1.7899999999999999E-4</v>
      </c>
      <c r="AZ122" s="88">
        <v>4.7600000000000002E-4</v>
      </c>
      <c r="BA122" s="88">
        <v>8.1099999999999998E-4</v>
      </c>
      <c r="BB122" s="88">
        <v>1.139E-3</v>
      </c>
      <c r="BC122" s="88">
        <v>1.5089999999999999E-3</v>
      </c>
      <c r="BD122" s="88">
        <v>1.8779999999999999E-3</v>
      </c>
      <c r="BE122" s="88">
        <v>2.5990000000000002E-3</v>
      </c>
      <c r="BF122" s="88">
        <v>3.1389999999999999E-3</v>
      </c>
      <c r="BG122" s="88">
        <v>6.5290000000000001E-3</v>
      </c>
      <c r="BH122" s="88">
        <v>9.5560000000000003E-3</v>
      </c>
      <c r="BI122" s="88">
        <v>1.2489E-2</v>
      </c>
      <c r="BJ122" s="88">
        <v>1.5375E-2</v>
      </c>
      <c r="BK122" s="88">
        <v>1.8238999999999998E-2</v>
      </c>
      <c r="BL122" s="88">
        <v>2.1092E-2</v>
      </c>
      <c r="BM122" s="88">
        <v>2.3938999999999998E-2</v>
      </c>
      <c r="BN122" s="88">
        <v>2.6783000000000001E-2</v>
      </c>
      <c r="BO122" s="88">
        <v>2.9624999999999999E-2</v>
      </c>
      <c r="BP122" s="89">
        <v>-3.9999999999999998E-6</v>
      </c>
      <c r="BQ122" s="88">
        <v>-1.0000000000000001E-5</v>
      </c>
      <c r="BR122" s="88">
        <v>-1.5E-5</v>
      </c>
      <c r="BS122" s="88">
        <v>-1.1E-5</v>
      </c>
      <c r="BT122" s="88">
        <v>7.9999999999999996E-6</v>
      </c>
      <c r="BU122" s="88">
        <v>3.3000000000000003E-5</v>
      </c>
      <c r="BV122" s="88">
        <v>5.8E-5</v>
      </c>
      <c r="BW122" s="88">
        <v>7.7999999999999999E-5</v>
      </c>
      <c r="BX122" s="88">
        <v>9.8999999999999994E-5</v>
      </c>
      <c r="BY122" s="88">
        <v>7.8999999999999996E-5</v>
      </c>
      <c r="BZ122" s="88">
        <v>-3.97E-4</v>
      </c>
      <c r="CA122" s="88">
        <v>-2.63E-4</v>
      </c>
      <c r="CB122" s="88">
        <v>-1.11E-4</v>
      </c>
      <c r="CC122" s="88">
        <v>2.5000000000000001E-5</v>
      </c>
      <c r="CD122" s="88">
        <v>7.3569999999999998E-3</v>
      </c>
      <c r="CE122" s="88">
        <v>-3.6909999999999998E-3</v>
      </c>
      <c r="CF122" s="88">
        <v>-1.8799999999999999E-4</v>
      </c>
    </row>
    <row r="123" spans="1:84" ht="15.75" thickBot="1" x14ac:dyDescent="0.3">
      <c r="A123" s="86">
        <v>11</v>
      </c>
      <c r="B123" s="88">
        <v>2.3E-5</v>
      </c>
      <c r="C123" s="88">
        <v>1.3100000000000001E-4</v>
      </c>
      <c r="D123" s="88">
        <v>4.9100000000000001E-4</v>
      </c>
      <c r="E123" s="88">
        <v>1.792E-3</v>
      </c>
      <c r="F123" s="88">
        <v>3.4780000000000002E-3</v>
      </c>
      <c r="G123" s="88">
        <v>5.2560000000000003E-3</v>
      </c>
      <c r="H123" s="88">
        <v>7.0109999999999999E-3</v>
      </c>
      <c r="I123" s="88">
        <v>8.8190000000000004E-3</v>
      </c>
      <c r="J123" s="88">
        <v>1.2130999999999999E-2</v>
      </c>
      <c r="K123" s="88">
        <v>1.519E-2</v>
      </c>
      <c r="L123" s="88">
        <v>3.0020000000000002E-2</v>
      </c>
      <c r="M123" s="88">
        <v>4.3854999999999998E-2</v>
      </c>
      <c r="N123" s="88">
        <v>-1.653E-3</v>
      </c>
      <c r="O123" s="88">
        <v>-1.9170000000000001E-3</v>
      </c>
      <c r="P123" s="88">
        <v>-1.018E-3</v>
      </c>
      <c r="Q123" s="88">
        <v>5.0799999999999999E-4</v>
      </c>
      <c r="R123" s="88">
        <v>1.9449999999999999E-3</v>
      </c>
      <c r="S123" s="88">
        <v>3.0869999999999999E-3</v>
      </c>
      <c r="T123" s="88">
        <v>4.0800000000000003E-3</v>
      </c>
      <c r="U123" s="88">
        <v>5.5669999999999999E-3</v>
      </c>
      <c r="V123" s="88">
        <v>7.012E-3</v>
      </c>
      <c r="W123" s="88">
        <v>1.6062E-2</v>
      </c>
      <c r="X123" s="88">
        <v>2.4525000000000002E-2</v>
      </c>
      <c r="Y123" s="88">
        <v>3.1981000000000002E-2</v>
      </c>
      <c r="Z123" s="88">
        <v>3.8852999999999999E-2</v>
      </c>
      <c r="AA123" s="88">
        <v>4.5395999999999999E-2</v>
      </c>
      <c r="AB123" s="88">
        <v>5.1757999999999998E-2</v>
      </c>
      <c r="AC123" s="88">
        <v>5.8027000000000002E-2</v>
      </c>
      <c r="AD123" s="88">
        <v>6.4248E-2</v>
      </c>
      <c r="AE123" s="88">
        <v>7.0445999999999995E-2</v>
      </c>
      <c r="AF123" s="88">
        <v>-7.6000000000000004E-5</v>
      </c>
      <c r="AG123" s="88">
        <v>-1.74E-4</v>
      </c>
      <c r="AH123" s="88">
        <v>6.3699999999999998E-4</v>
      </c>
      <c r="AI123" s="88">
        <v>2.2179999999999999E-3</v>
      </c>
      <c r="AJ123" s="88">
        <v>3.8809999999999999E-3</v>
      </c>
      <c r="AK123" s="88">
        <v>5.2579999999999997E-3</v>
      </c>
      <c r="AL123" s="88">
        <v>6.6689999999999996E-3</v>
      </c>
      <c r="AM123" s="88">
        <v>8.8299999999999993E-3</v>
      </c>
      <c r="AN123" s="88">
        <v>1.0378999999999999E-2</v>
      </c>
      <c r="AO123" s="88">
        <v>1.6272999999999999E-2</v>
      </c>
      <c r="AP123" s="88">
        <v>2.1468999999999999E-2</v>
      </c>
      <c r="AQ123" s="88">
        <v>2.6780999999999999E-2</v>
      </c>
      <c r="AR123" s="88">
        <v>3.1336999999999997E-2</v>
      </c>
      <c r="AS123" s="88">
        <v>3.7727999999999998E-2</v>
      </c>
      <c r="AT123" s="88">
        <v>4.2847999999999997E-2</v>
      </c>
      <c r="AU123" s="88">
        <v>4.6518999999999998E-2</v>
      </c>
      <c r="AV123" s="88">
        <v>5.0155999999999999E-2</v>
      </c>
      <c r="AW123" s="88">
        <v>5.3865999999999997E-2</v>
      </c>
      <c r="AX123" s="88">
        <v>9.2E-5</v>
      </c>
      <c r="AY123" s="88">
        <v>2.6200000000000003E-4</v>
      </c>
      <c r="AZ123" s="88">
        <v>7.2499999999999995E-4</v>
      </c>
      <c r="BA123" s="88">
        <v>1.268E-3</v>
      </c>
      <c r="BB123" s="88">
        <v>1.8209999999999999E-3</v>
      </c>
      <c r="BC123" s="88">
        <v>2.4580000000000001E-3</v>
      </c>
      <c r="BD123" s="88">
        <v>3.104E-3</v>
      </c>
      <c r="BE123" s="88">
        <v>4.3899999999999998E-3</v>
      </c>
      <c r="BF123" s="88">
        <v>5.3810000000000004E-3</v>
      </c>
      <c r="BG123" s="88">
        <v>1.1586000000000001E-2</v>
      </c>
      <c r="BH123" s="88">
        <v>1.7160000000000002E-2</v>
      </c>
      <c r="BI123" s="88">
        <v>2.2550000000000001E-2</v>
      </c>
      <c r="BJ123" s="88">
        <v>2.7848999999999999E-2</v>
      </c>
      <c r="BK123" s="88">
        <v>3.3104000000000001E-2</v>
      </c>
      <c r="BL123" s="88">
        <v>3.8337000000000003E-2</v>
      </c>
      <c r="BM123" s="88">
        <v>4.3557999999999999E-2</v>
      </c>
      <c r="BN123" s="88">
        <v>4.8772999999999997E-2</v>
      </c>
      <c r="BO123" s="88">
        <v>5.3983000000000003E-2</v>
      </c>
      <c r="BP123" s="89">
        <v>-1.0000000000000001E-5</v>
      </c>
      <c r="BQ123" s="88">
        <v>-2.8E-5</v>
      </c>
      <c r="BR123" s="88">
        <v>-4.3999999999999999E-5</v>
      </c>
      <c r="BS123" s="88">
        <v>-3.1999999999999999E-5</v>
      </c>
      <c r="BT123" s="88">
        <v>2.5999999999999998E-5</v>
      </c>
      <c r="BU123" s="88">
        <v>9.8999999999999994E-5</v>
      </c>
      <c r="BV123" s="88">
        <v>1.73E-4</v>
      </c>
      <c r="BW123" s="88">
        <v>2.3000000000000001E-4</v>
      </c>
      <c r="BX123" s="88">
        <v>2.7799999999999998E-4</v>
      </c>
      <c r="BY123" s="88">
        <v>1.76E-4</v>
      </c>
      <c r="BZ123" s="88">
        <v>-1.8879999999999999E-3</v>
      </c>
      <c r="CA123" s="88">
        <v>-4.57E-4</v>
      </c>
      <c r="CB123" s="88">
        <v>-2.14E-4</v>
      </c>
      <c r="CC123" s="88">
        <v>2.5000000000000001E-5</v>
      </c>
      <c r="CD123" s="88">
        <v>1.5343000000000001E-2</v>
      </c>
      <c r="CE123" s="88">
        <v>-8.2059999999999998E-3</v>
      </c>
      <c r="CF123" s="88">
        <v>1.3760000000000001E-3</v>
      </c>
    </row>
    <row r="124" spans="1:84" ht="15.75" thickBot="1" x14ac:dyDescent="0.3">
      <c r="A124" s="86">
        <v>12</v>
      </c>
      <c r="B124" s="88">
        <v>3.4E-5</v>
      </c>
      <c r="C124" s="88">
        <v>1.8000000000000001E-4</v>
      </c>
      <c r="D124" s="88">
        <v>6.5399999999999996E-4</v>
      </c>
      <c r="E124" s="88">
        <v>2.3670000000000002E-3</v>
      </c>
      <c r="F124" s="88">
        <v>4.6080000000000001E-3</v>
      </c>
      <c r="G124" s="88">
        <v>6.9779999999999998E-3</v>
      </c>
      <c r="H124" s="88">
        <v>9.3189999999999992E-3</v>
      </c>
      <c r="I124" s="88">
        <v>1.1738E-2</v>
      </c>
      <c r="J124" s="88">
        <v>1.6244999999999999E-2</v>
      </c>
      <c r="K124" s="88">
        <v>2.0565E-2</v>
      </c>
      <c r="L124" s="88">
        <v>4.3854999999999998E-2</v>
      </c>
      <c r="M124" s="88">
        <v>6.7544999999999994E-2</v>
      </c>
      <c r="N124" s="88">
        <v>-2.1380000000000001E-3</v>
      </c>
      <c r="O124" s="88">
        <v>-2.5309999999999998E-3</v>
      </c>
      <c r="P124" s="88">
        <v>-1.4499999999999999E-3</v>
      </c>
      <c r="Q124" s="88">
        <v>4.8099999999999998E-4</v>
      </c>
      <c r="R124" s="88">
        <v>2.2989999999999998E-3</v>
      </c>
      <c r="S124" s="88">
        <v>3.7439999999999999E-3</v>
      </c>
      <c r="T124" s="88">
        <v>5.0010000000000002E-3</v>
      </c>
      <c r="U124" s="88">
        <v>6.9199999999999999E-3</v>
      </c>
      <c r="V124" s="88">
        <v>8.8369999999999994E-3</v>
      </c>
      <c r="W124" s="88">
        <v>2.1326999999999999E-2</v>
      </c>
      <c r="X124" s="88">
        <v>3.3154999999999997E-2</v>
      </c>
      <c r="Y124" s="88">
        <v>4.3483000000000001E-2</v>
      </c>
      <c r="Z124" s="88">
        <v>5.2942000000000003E-2</v>
      </c>
      <c r="AA124" s="88">
        <v>6.1920000000000003E-2</v>
      </c>
      <c r="AB124" s="88">
        <v>7.0639999999999994E-2</v>
      </c>
      <c r="AC124" s="88">
        <v>7.9226000000000005E-2</v>
      </c>
      <c r="AD124" s="88">
        <v>8.7745000000000004E-2</v>
      </c>
      <c r="AE124" s="88">
        <v>9.6229999999999996E-2</v>
      </c>
      <c r="AF124" s="88">
        <v>-1.74E-4</v>
      </c>
      <c r="AG124" s="88">
        <v>-3.0800000000000001E-4</v>
      </c>
      <c r="AH124" s="88">
        <v>6.6399999999999999E-4</v>
      </c>
      <c r="AI124" s="88">
        <v>2.728E-3</v>
      </c>
      <c r="AJ124" s="88">
        <v>4.9709999999999997E-3</v>
      </c>
      <c r="AK124" s="88">
        <v>6.8570000000000002E-3</v>
      </c>
      <c r="AL124" s="88">
        <v>8.7729999999999995E-3</v>
      </c>
      <c r="AM124" s="88">
        <v>1.1697000000000001E-2</v>
      </c>
      <c r="AN124" s="88">
        <v>1.3764E-2</v>
      </c>
      <c r="AO124" s="88">
        <v>2.1562000000000001E-2</v>
      </c>
      <c r="AP124" s="88">
        <v>2.853E-2</v>
      </c>
      <c r="AQ124" s="88">
        <v>3.5587000000000001E-2</v>
      </c>
      <c r="AR124" s="88">
        <v>4.1533E-2</v>
      </c>
      <c r="AS124" s="88">
        <v>4.9832000000000001E-2</v>
      </c>
      <c r="AT124" s="88">
        <v>5.6415E-2</v>
      </c>
      <c r="AU124" s="88">
        <v>6.1087000000000002E-2</v>
      </c>
      <c r="AV124" s="88">
        <v>6.5722000000000003E-2</v>
      </c>
      <c r="AW124" s="88">
        <v>7.0461999999999997E-2</v>
      </c>
      <c r="AX124" s="88">
        <v>1.08E-4</v>
      </c>
      <c r="AY124" s="88">
        <v>3.1799999999999998E-4</v>
      </c>
      <c r="AZ124" s="88">
        <v>8.9400000000000005E-4</v>
      </c>
      <c r="BA124" s="88">
        <v>1.586E-3</v>
      </c>
      <c r="BB124" s="88">
        <v>2.307E-3</v>
      </c>
      <c r="BC124" s="88">
        <v>3.1489999999999999E-3</v>
      </c>
      <c r="BD124" s="88">
        <v>4.0140000000000002E-3</v>
      </c>
      <c r="BE124" s="88">
        <v>5.7530000000000003E-3</v>
      </c>
      <c r="BF124" s="88">
        <v>7.1149999999999998E-3</v>
      </c>
      <c r="BG124" s="88">
        <v>1.5613999999999999E-2</v>
      </c>
      <c r="BH124" s="88">
        <v>2.3281E-2</v>
      </c>
      <c r="BI124" s="88">
        <v>3.0696000000000001E-2</v>
      </c>
      <c r="BJ124" s="88">
        <v>3.7982000000000002E-2</v>
      </c>
      <c r="BK124" s="88">
        <v>4.5206000000000003E-2</v>
      </c>
      <c r="BL124" s="88">
        <v>5.2398E-2</v>
      </c>
      <c r="BM124" s="88">
        <v>5.9574000000000002E-2</v>
      </c>
      <c r="BN124" s="88">
        <v>6.6739999999999994E-2</v>
      </c>
      <c r="BO124" s="88">
        <v>7.3900999999999994E-2</v>
      </c>
      <c r="BP124" s="89">
        <v>-1.9000000000000001E-5</v>
      </c>
      <c r="BQ124" s="88">
        <v>-5.1E-5</v>
      </c>
      <c r="BR124" s="88">
        <v>-8.0000000000000007E-5</v>
      </c>
      <c r="BS124" s="88">
        <v>-6.0999999999999999E-5</v>
      </c>
      <c r="BT124" s="88">
        <v>4.0000000000000003E-5</v>
      </c>
      <c r="BU124" s="88">
        <v>1.7000000000000001E-4</v>
      </c>
      <c r="BV124" s="88">
        <v>3.0200000000000002E-4</v>
      </c>
      <c r="BW124" s="88">
        <v>4.0400000000000001E-4</v>
      </c>
      <c r="BX124" s="88">
        <v>4.8099999999999998E-4</v>
      </c>
      <c r="BY124" s="88">
        <v>2.6400000000000002E-4</v>
      </c>
      <c r="BZ124" s="88">
        <v>-4.0210000000000003E-3</v>
      </c>
      <c r="CA124" s="88">
        <v>-6.9099999999999999E-4</v>
      </c>
      <c r="CB124" s="88">
        <v>-3.3599999999999998E-4</v>
      </c>
      <c r="CC124" s="88">
        <v>2.4000000000000001E-5</v>
      </c>
      <c r="CD124" s="88">
        <v>2.2152000000000002E-2</v>
      </c>
      <c r="CE124" s="88">
        <v>-1.2494E-2</v>
      </c>
      <c r="CF124" s="88">
        <v>3.1110000000000001E-3</v>
      </c>
    </row>
    <row r="125" spans="1:84" ht="15.75" thickBot="1" x14ac:dyDescent="0.3">
      <c r="A125" s="86">
        <v>13</v>
      </c>
      <c r="B125" s="88">
        <v>3.9999999999999998E-6</v>
      </c>
      <c r="C125" s="88">
        <v>1.2999999999999999E-5</v>
      </c>
      <c r="D125" s="88">
        <v>1.7E-5</v>
      </c>
      <c r="E125" s="88">
        <v>-4.0000000000000003E-5</v>
      </c>
      <c r="F125" s="88">
        <v>-1.6100000000000001E-4</v>
      </c>
      <c r="G125" s="88">
        <v>-3.0499999999999999E-4</v>
      </c>
      <c r="H125" s="88">
        <v>-4.46E-4</v>
      </c>
      <c r="I125" s="88">
        <v>-5.8299999999999997E-4</v>
      </c>
      <c r="J125" s="88">
        <v>-8.1099999999999998E-4</v>
      </c>
      <c r="K125" s="88">
        <v>-9.9299999999999996E-4</v>
      </c>
      <c r="L125" s="88">
        <v>-1.653E-3</v>
      </c>
      <c r="M125" s="88">
        <v>-2.1380000000000001E-3</v>
      </c>
      <c r="N125" s="88">
        <v>8.7100000000000003E-4</v>
      </c>
      <c r="O125" s="88">
        <v>1.0169999999999999E-3</v>
      </c>
      <c r="P125" s="88">
        <v>9.8200000000000002E-4</v>
      </c>
      <c r="Q125" s="88">
        <v>8.43E-4</v>
      </c>
      <c r="R125" s="88">
        <v>7.0399999999999998E-4</v>
      </c>
      <c r="S125" s="88">
        <v>5.8799999999999998E-4</v>
      </c>
      <c r="T125" s="88">
        <v>5.1500000000000005E-4</v>
      </c>
      <c r="U125" s="88">
        <v>4.0400000000000001E-4</v>
      </c>
      <c r="V125" s="88">
        <v>3.4099999999999999E-4</v>
      </c>
      <c r="W125" s="88">
        <v>1.3899999999999999E-4</v>
      </c>
      <c r="X125" s="88">
        <v>-6.0999999999999999E-5</v>
      </c>
      <c r="Y125" s="88">
        <v>-2.13E-4</v>
      </c>
      <c r="Z125" s="88">
        <v>-3.2899999999999997E-4</v>
      </c>
      <c r="AA125" s="88">
        <v>-4.2400000000000001E-4</v>
      </c>
      <c r="AB125" s="88">
        <v>-5.0799999999999999E-4</v>
      </c>
      <c r="AC125" s="88">
        <v>-5.8799999999999998E-4</v>
      </c>
      <c r="AD125" s="88">
        <v>-6.6500000000000001E-4</v>
      </c>
      <c r="AE125" s="88">
        <v>-7.3999999999999999E-4</v>
      </c>
      <c r="AF125" s="88">
        <v>1.2300000000000001E-4</v>
      </c>
      <c r="AG125" s="88">
        <v>1.4799999999999999E-4</v>
      </c>
      <c r="AH125" s="88">
        <v>2.1800000000000001E-4</v>
      </c>
      <c r="AI125" s="88">
        <v>2.05E-4</v>
      </c>
      <c r="AJ125" s="88">
        <v>1.3999999999999999E-4</v>
      </c>
      <c r="AK125" s="88">
        <v>6.3999999999999997E-5</v>
      </c>
      <c r="AL125" s="88">
        <v>-3.9999999999999998E-6</v>
      </c>
      <c r="AM125" s="88">
        <v>-1.16E-4</v>
      </c>
      <c r="AN125" s="88">
        <v>-1.9900000000000001E-4</v>
      </c>
      <c r="AO125" s="88">
        <v>-5.4900000000000001E-4</v>
      </c>
      <c r="AP125" s="88">
        <v>-9.2699999999999998E-4</v>
      </c>
      <c r="AQ125" s="88">
        <v>-1.2509999999999999E-3</v>
      </c>
      <c r="AR125" s="88">
        <v>-1.436E-3</v>
      </c>
      <c r="AS125" s="88">
        <v>-1.6169999999999999E-3</v>
      </c>
      <c r="AT125" s="88">
        <v>-1.696E-3</v>
      </c>
      <c r="AU125" s="88">
        <v>-1.7179999999999999E-3</v>
      </c>
      <c r="AV125" s="88">
        <v>-1.768E-3</v>
      </c>
      <c r="AW125" s="88">
        <v>-1.8580000000000001E-3</v>
      </c>
      <c r="AX125" s="88">
        <v>1.1E-5</v>
      </c>
      <c r="AY125" s="88">
        <v>1.5999999999999999E-5</v>
      </c>
      <c r="AZ125" s="88">
        <v>6.9999999999999999E-6</v>
      </c>
      <c r="BA125" s="88">
        <v>-2.0000000000000002E-5</v>
      </c>
      <c r="BB125" s="88">
        <v>-5.5000000000000002E-5</v>
      </c>
      <c r="BC125" s="88">
        <v>-9.6000000000000002E-5</v>
      </c>
      <c r="BD125" s="88">
        <v>-1.37E-4</v>
      </c>
      <c r="BE125" s="88">
        <v>-2.1499999999999999E-4</v>
      </c>
      <c r="BF125" s="88">
        <v>-2.7099999999999997E-4</v>
      </c>
      <c r="BG125" s="88">
        <v>-5.4900000000000001E-4</v>
      </c>
      <c r="BH125" s="88">
        <v>-7.5600000000000005E-4</v>
      </c>
      <c r="BI125" s="88">
        <v>-9.4700000000000003E-4</v>
      </c>
      <c r="BJ125" s="88">
        <v>-1.132E-3</v>
      </c>
      <c r="BK125" s="88">
        <v>-1.3159999999999999E-3</v>
      </c>
      <c r="BL125" s="88">
        <v>-1.5E-3</v>
      </c>
      <c r="BM125" s="88">
        <v>-1.683E-3</v>
      </c>
      <c r="BN125" s="88">
        <v>-1.867E-3</v>
      </c>
      <c r="BO125" s="88">
        <v>-2.0500000000000002E-3</v>
      </c>
      <c r="BP125" s="89">
        <v>-9.9999999999999995E-7</v>
      </c>
      <c r="BQ125" s="88">
        <v>-3.9999999999999998E-6</v>
      </c>
      <c r="BR125" s="88">
        <v>-5.0000000000000004E-6</v>
      </c>
      <c r="BS125" s="88">
        <v>-9.9999999999999995E-7</v>
      </c>
      <c r="BT125" s="88">
        <v>6.9999999999999999E-6</v>
      </c>
      <c r="BU125" s="88">
        <v>1.5999999999999999E-5</v>
      </c>
      <c r="BV125" s="88">
        <v>2.1999999999999999E-5</v>
      </c>
      <c r="BW125" s="88">
        <v>2.5999999999999998E-5</v>
      </c>
      <c r="BX125" s="88">
        <v>2.6999999999999999E-5</v>
      </c>
      <c r="BY125" s="88">
        <v>2.0999999999999999E-5</v>
      </c>
      <c r="BZ125" s="88">
        <v>-2.4000000000000001E-5</v>
      </c>
      <c r="CA125" s="88">
        <v>-1.15E-4</v>
      </c>
      <c r="CB125" s="88">
        <v>-2.5000000000000001E-5</v>
      </c>
      <c r="CC125" s="88">
        <v>-5.0000000000000004E-6</v>
      </c>
      <c r="CD125" s="88">
        <v>1.74E-4</v>
      </c>
      <c r="CE125" s="88">
        <v>2.7099999999999997E-4</v>
      </c>
      <c r="CF125" s="88">
        <v>1.0139999999999999E-3</v>
      </c>
    </row>
    <row r="126" spans="1:84" ht="15.75" thickBot="1" x14ac:dyDescent="0.3">
      <c r="A126" s="86">
        <v>14</v>
      </c>
      <c r="B126" s="88">
        <v>6.9999999999999999E-6</v>
      </c>
      <c r="C126" s="88">
        <v>2.3E-5</v>
      </c>
      <c r="D126" s="88">
        <v>3.8999999999999999E-5</v>
      </c>
      <c r="E126" s="88">
        <v>-3.9999999999999998E-6</v>
      </c>
      <c r="F126" s="88">
        <v>-1.3200000000000001E-4</v>
      </c>
      <c r="G126" s="88">
        <v>-2.9300000000000002E-4</v>
      </c>
      <c r="H126" s="88">
        <v>-4.5600000000000003E-4</v>
      </c>
      <c r="I126" s="88">
        <v>-6.1499999999999999E-4</v>
      </c>
      <c r="J126" s="88">
        <v>-8.8500000000000004E-4</v>
      </c>
      <c r="K126" s="88">
        <v>-1.103E-3</v>
      </c>
      <c r="L126" s="88">
        <v>-1.9170000000000001E-3</v>
      </c>
      <c r="M126" s="88">
        <v>-2.5309999999999998E-3</v>
      </c>
      <c r="N126" s="88">
        <v>1.0169999999999999E-3</v>
      </c>
      <c r="O126" s="88">
        <v>1.315E-3</v>
      </c>
      <c r="P126" s="88">
        <v>1.372E-3</v>
      </c>
      <c r="Q126" s="88">
        <v>1.222E-3</v>
      </c>
      <c r="R126" s="88">
        <v>1.0579999999999999E-3</v>
      </c>
      <c r="S126" s="88">
        <v>9.2299999999999999E-4</v>
      </c>
      <c r="T126" s="88">
        <v>8.4699999999999999E-4</v>
      </c>
      <c r="U126" s="88">
        <v>7.4299999999999995E-4</v>
      </c>
      <c r="V126" s="88">
        <v>7.0799999999999997E-4</v>
      </c>
      <c r="W126" s="88">
        <v>6.8300000000000001E-4</v>
      </c>
      <c r="X126" s="88">
        <v>5.7200000000000003E-4</v>
      </c>
      <c r="Y126" s="88">
        <v>4.8000000000000001E-4</v>
      </c>
      <c r="Z126" s="88">
        <v>4.1899999999999999E-4</v>
      </c>
      <c r="AA126" s="88">
        <v>3.77E-4</v>
      </c>
      <c r="AB126" s="88">
        <v>3.4600000000000001E-4</v>
      </c>
      <c r="AC126" s="88">
        <v>3.2000000000000003E-4</v>
      </c>
      <c r="AD126" s="88">
        <v>2.99E-4</v>
      </c>
      <c r="AE126" s="88">
        <v>2.7999999999999998E-4</v>
      </c>
      <c r="AF126" s="88">
        <v>1.5699999999999999E-4</v>
      </c>
      <c r="AG126" s="88">
        <v>1.8000000000000001E-4</v>
      </c>
      <c r="AH126" s="88">
        <v>2.9799999999999998E-4</v>
      </c>
      <c r="AI126" s="88">
        <v>3.1599999999999998E-4</v>
      </c>
      <c r="AJ126" s="88">
        <v>2.5599999999999999E-4</v>
      </c>
      <c r="AK126" s="88">
        <v>1.7100000000000001E-4</v>
      </c>
      <c r="AL126" s="88">
        <v>9.7999999999999997E-5</v>
      </c>
      <c r="AM126" s="88">
        <v>-2.5000000000000001E-5</v>
      </c>
      <c r="AN126" s="88">
        <v>-1.17E-4</v>
      </c>
      <c r="AO126" s="88">
        <v>-4.9799999999999996E-4</v>
      </c>
      <c r="AP126" s="88">
        <v>-9.6299999999999999E-4</v>
      </c>
      <c r="AQ126" s="88">
        <v>-1.397E-3</v>
      </c>
      <c r="AR126" s="88">
        <v>-1.67E-3</v>
      </c>
      <c r="AS126" s="88">
        <v>-1.9170000000000001E-3</v>
      </c>
      <c r="AT126" s="88">
        <v>-2.016E-3</v>
      </c>
      <c r="AU126" s="88">
        <v>-2.0249999999999999E-3</v>
      </c>
      <c r="AV126" s="88">
        <v>-2.052E-3</v>
      </c>
      <c r="AW126" s="88">
        <v>-2.1159999999999998E-3</v>
      </c>
      <c r="AX126" s="88">
        <v>1.8E-5</v>
      </c>
      <c r="AY126" s="88">
        <v>3.1000000000000001E-5</v>
      </c>
      <c r="AZ126" s="88">
        <v>3.1999999999999999E-5</v>
      </c>
      <c r="BA126" s="88">
        <v>9.0000000000000002E-6</v>
      </c>
      <c r="BB126" s="88">
        <v>-2.6999999999999999E-5</v>
      </c>
      <c r="BC126" s="88">
        <v>-6.8999999999999997E-5</v>
      </c>
      <c r="BD126" s="88">
        <v>-1.13E-4</v>
      </c>
      <c r="BE126" s="88">
        <v>-1.9900000000000001E-4</v>
      </c>
      <c r="BF126" s="88">
        <v>-2.6400000000000002E-4</v>
      </c>
      <c r="BG126" s="88">
        <v>-5.6400000000000005E-4</v>
      </c>
      <c r="BH126" s="88">
        <v>-7.76E-4</v>
      </c>
      <c r="BI126" s="88">
        <v>-9.6699999999999998E-4</v>
      </c>
      <c r="BJ126" s="88">
        <v>-1.15E-3</v>
      </c>
      <c r="BK126" s="88">
        <v>-1.3320000000000001E-3</v>
      </c>
      <c r="BL126" s="88">
        <v>-1.513E-3</v>
      </c>
      <c r="BM126" s="88">
        <v>-1.6930000000000001E-3</v>
      </c>
      <c r="BN126" s="88">
        <v>-1.874E-3</v>
      </c>
      <c r="BO126" s="88">
        <v>-2.0539999999999998E-3</v>
      </c>
      <c r="BP126" s="89">
        <v>-9.9999999999999995E-7</v>
      </c>
      <c r="BQ126" s="88">
        <v>-3.0000000000000001E-6</v>
      </c>
      <c r="BR126" s="88">
        <v>-3.9999999999999998E-6</v>
      </c>
      <c r="BS126" s="88">
        <v>-1.9999999999999999E-6</v>
      </c>
      <c r="BT126" s="88">
        <v>3.0000000000000001E-6</v>
      </c>
      <c r="BU126" s="88">
        <v>6.9999999999999999E-6</v>
      </c>
      <c r="BV126" s="88">
        <v>1.0000000000000001E-5</v>
      </c>
      <c r="BW126" s="88">
        <v>1.1E-5</v>
      </c>
      <c r="BX126" s="88">
        <v>6.9999999999999999E-6</v>
      </c>
      <c r="BY126" s="88">
        <v>-3.0000000000000001E-6</v>
      </c>
      <c r="BZ126" s="88">
        <v>-7.7999999999999999E-5</v>
      </c>
      <c r="CA126" s="88">
        <v>-1.55E-4</v>
      </c>
      <c r="CB126" s="88">
        <v>-3.1000000000000001E-5</v>
      </c>
      <c r="CC126" s="88">
        <v>-6.0000000000000002E-6</v>
      </c>
      <c r="CD126" s="88">
        <v>2.4800000000000001E-4</v>
      </c>
      <c r="CE126" s="88">
        <v>5.1900000000000004E-4</v>
      </c>
      <c r="CF126" s="88">
        <v>1.317E-3</v>
      </c>
    </row>
    <row r="127" spans="1:84" ht="15.75" thickBot="1" x14ac:dyDescent="0.3">
      <c r="A127" s="86">
        <v>15</v>
      </c>
      <c r="B127" s="88">
        <v>1.1E-5</v>
      </c>
      <c r="C127" s="88">
        <v>3.8000000000000002E-5</v>
      </c>
      <c r="D127" s="88">
        <v>8.1000000000000004E-5</v>
      </c>
      <c r="E127" s="88">
        <v>1.13E-4</v>
      </c>
      <c r="F127" s="88">
        <v>5.5999999999999999E-5</v>
      </c>
      <c r="G127" s="88">
        <v>-4.1E-5</v>
      </c>
      <c r="H127" s="88">
        <v>-1.44E-4</v>
      </c>
      <c r="I127" s="88">
        <v>-2.42E-4</v>
      </c>
      <c r="J127" s="88">
        <v>-4.0200000000000001E-4</v>
      </c>
      <c r="K127" s="88">
        <v>-5.2700000000000002E-4</v>
      </c>
      <c r="L127" s="88">
        <v>-1.018E-3</v>
      </c>
      <c r="M127" s="88">
        <v>-1.4499999999999999E-3</v>
      </c>
      <c r="N127" s="88">
        <v>9.8200000000000002E-4</v>
      </c>
      <c r="O127" s="88">
        <v>1.372E-3</v>
      </c>
      <c r="P127" s="88">
        <v>1.6559999999999999E-3</v>
      </c>
      <c r="Q127" s="88">
        <v>1.6559999999999999E-3</v>
      </c>
      <c r="R127" s="88">
        <v>1.573E-3</v>
      </c>
      <c r="S127" s="88">
        <v>1.4790000000000001E-3</v>
      </c>
      <c r="T127" s="88">
        <v>1.444E-3</v>
      </c>
      <c r="U127" s="88">
        <v>1.3940000000000001E-3</v>
      </c>
      <c r="V127" s="88">
        <v>1.4289999999999999E-3</v>
      </c>
      <c r="W127" s="88">
        <v>1.879E-3</v>
      </c>
      <c r="X127" s="88">
        <v>2.1570000000000001E-3</v>
      </c>
      <c r="Y127" s="88">
        <v>2.4090000000000001E-3</v>
      </c>
      <c r="Z127" s="88">
        <v>2.673E-3</v>
      </c>
      <c r="AA127" s="88">
        <v>2.9450000000000001E-3</v>
      </c>
      <c r="AB127" s="88">
        <v>3.2209999999999999E-3</v>
      </c>
      <c r="AC127" s="88">
        <v>3.5000000000000001E-3</v>
      </c>
      <c r="AD127" s="88">
        <v>3.7829999999999999E-3</v>
      </c>
      <c r="AE127" s="88">
        <v>4.0679999999999996E-3</v>
      </c>
      <c r="AF127" s="88">
        <v>1.94E-4</v>
      </c>
      <c r="AG127" s="88">
        <v>2.0799999999999999E-4</v>
      </c>
      <c r="AH127" s="88">
        <v>3.97E-4</v>
      </c>
      <c r="AI127" s="88">
        <v>5.0299999999999997E-4</v>
      </c>
      <c r="AJ127" s="88">
        <v>5.0699999999999996E-4</v>
      </c>
      <c r="AK127" s="88">
        <v>4.6200000000000001E-4</v>
      </c>
      <c r="AL127" s="88">
        <v>4.3300000000000001E-4</v>
      </c>
      <c r="AM127" s="88">
        <v>3.8299999999999999E-4</v>
      </c>
      <c r="AN127" s="88">
        <v>3.5599999999999998E-4</v>
      </c>
      <c r="AO127" s="88">
        <v>3.0499999999999999E-4</v>
      </c>
      <c r="AP127" s="88">
        <v>1.05E-4</v>
      </c>
      <c r="AQ127" s="88">
        <v>-1.15E-4</v>
      </c>
      <c r="AR127" s="88">
        <v>-2.3800000000000001E-4</v>
      </c>
      <c r="AS127" s="88">
        <v>-2.61E-4</v>
      </c>
      <c r="AT127" s="88">
        <v>-1.85E-4</v>
      </c>
      <c r="AU127" s="88">
        <v>-6.0000000000000002E-5</v>
      </c>
      <c r="AV127" s="88">
        <v>6.8999999999999997E-5</v>
      </c>
      <c r="AW127" s="88">
        <v>1.84E-4</v>
      </c>
      <c r="AX127" s="88">
        <v>3.0000000000000001E-5</v>
      </c>
      <c r="AY127" s="88">
        <v>6.0000000000000002E-5</v>
      </c>
      <c r="AZ127" s="88">
        <v>9.6000000000000002E-5</v>
      </c>
      <c r="BA127" s="88">
        <v>1.05E-4</v>
      </c>
      <c r="BB127" s="88">
        <v>9.6000000000000002E-5</v>
      </c>
      <c r="BC127" s="88">
        <v>8.3999999999999995E-5</v>
      </c>
      <c r="BD127" s="88">
        <v>6.8999999999999997E-5</v>
      </c>
      <c r="BE127" s="88">
        <v>3.8999999999999999E-5</v>
      </c>
      <c r="BF127" s="88">
        <v>1.7E-5</v>
      </c>
      <c r="BG127" s="88">
        <v>2.0999999999999999E-5</v>
      </c>
      <c r="BH127" s="88">
        <v>9.7E-5</v>
      </c>
      <c r="BI127" s="88">
        <v>1.8900000000000001E-4</v>
      </c>
      <c r="BJ127" s="88">
        <v>2.8600000000000001E-4</v>
      </c>
      <c r="BK127" s="88">
        <v>3.8299999999999999E-4</v>
      </c>
      <c r="BL127" s="88">
        <v>4.8000000000000001E-4</v>
      </c>
      <c r="BM127" s="88">
        <v>5.7700000000000004E-4</v>
      </c>
      <c r="BN127" s="88">
        <v>6.7299999999999999E-4</v>
      </c>
      <c r="BO127" s="88">
        <v>7.6800000000000002E-4</v>
      </c>
      <c r="BP127" s="89">
        <v>0</v>
      </c>
      <c r="BQ127" s="88">
        <v>-9.9999999999999995E-7</v>
      </c>
      <c r="BR127" s="88">
        <v>-1.9999999999999999E-6</v>
      </c>
      <c r="BS127" s="88">
        <v>-6.0000000000000002E-6</v>
      </c>
      <c r="BT127" s="88">
        <v>-1.2E-5</v>
      </c>
      <c r="BU127" s="88">
        <v>-1.8E-5</v>
      </c>
      <c r="BV127" s="88">
        <v>-2.6999999999999999E-5</v>
      </c>
      <c r="BW127" s="88">
        <v>-3.6999999999999998E-5</v>
      </c>
      <c r="BX127" s="88">
        <v>-6.2000000000000003E-5</v>
      </c>
      <c r="BY127" s="88">
        <v>-8.8999999999999995E-5</v>
      </c>
      <c r="BZ127" s="88">
        <v>-1.8900000000000001E-4</v>
      </c>
      <c r="CA127" s="88">
        <v>-1.8699999999999999E-4</v>
      </c>
      <c r="CB127" s="88">
        <v>-2.4000000000000001E-5</v>
      </c>
      <c r="CC127" s="88">
        <v>-5.0000000000000004E-6</v>
      </c>
      <c r="CD127" s="88">
        <v>1.09E-3</v>
      </c>
      <c r="CE127" s="88">
        <v>4.8799999999999999E-4</v>
      </c>
      <c r="CF127" s="88">
        <v>1.372E-3</v>
      </c>
    </row>
    <row r="128" spans="1:84" ht="15.75" thickBot="1" x14ac:dyDescent="0.3">
      <c r="A128" s="86">
        <v>16</v>
      </c>
      <c r="B128" s="88">
        <v>1.2999999999999999E-5</v>
      </c>
      <c r="C128" s="88">
        <v>4.8000000000000001E-5</v>
      </c>
      <c r="D128" s="88">
        <v>1.16E-4</v>
      </c>
      <c r="E128" s="88">
        <v>2.3699999999999999E-4</v>
      </c>
      <c r="F128" s="88">
        <v>2.8699999999999998E-4</v>
      </c>
      <c r="G128" s="88">
        <v>2.99E-4</v>
      </c>
      <c r="H128" s="88">
        <v>3.0299999999999999E-4</v>
      </c>
      <c r="I128" s="88">
        <v>3.1500000000000001E-4</v>
      </c>
      <c r="J128" s="88">
        <v>3.5E-4</v>
      </c>
      <c r="K128" s="88">
        <v>3.9199999999999999E-4</v>
      </c>
      <c r="L128" s="88">
        <v>5.0799999999999999E-4</v>
      </c>
      <c r="M128" s="88">
        <v>4.8099999999999998E-4</v>
      </c>
      <c r="N128" s="88">
        <v>8.43E-4</v>
      </c>
      <c r="O128" s="88">
        <v>1.222E-3</v>
      </c>
      <c r="P128" s="88">
        <v>1.6559999999999999E-3</v>
      </c>
      <c r="Q128" s="88">
        <v>1.841E-3</v>
      </c>
      <c r="R128" s="88">
        <v>1.905E-3</v>
      </c>
      <c r="S128" s="88">
        <v>1.91E-3</v>
      </c>
      <c r="T128" s="88">
        <v>1.954E-3</v>
      </c>
      <c r="U128" s="88">
        <v>2E-3</v>
      </c>
      <c r="V128" s="88">
        <v>2.1210000000000001E-3</v>
      </c>
      <c r="W128" s="88">
        <v>3.0920000000000001E-3</v>
      </c>
      <c r="X128" s="88">
        <v>3.8730000000000001E-3</v>
      </c>
      <c r="Y128" s="88">
        <v>4.6100000000000004E-3</v>
      </c>
      <c r="Z128" s="88">
        <v>5.3429999999999997E-3</v>
      </c>
      <c r="AA128" s="88">
        <v>6.0720000000000001E-3</v>
      </c>
      <c r="AB128" s="88">
        <v>6.7980000000000002E-3</v>
      </c>
      <c r="AC128" s="88">
        <v>7.522E-3</v>
      </c>
      <c r="AD128" s="88">
        <v>8.2470000000000009E-3</v>
      </c>
      <c r="AE128" s="88">
        <v>8.9720000000000008E-3</v>
      </c>
      <c r="AF128" s="88">
        <v>1.9599999999999999E-4</v>
      </c>
      <c r="AG128" s="88">
        <v>2.0799999999999999E-4</v>
      </c>
      <c r="AH128" s="88">
        <v>4.5800000000000002E-4</v>
      </c>
      <c r="AI128" s="88">
        <v>6.6699999999999995E-4</v>
      </c>
      <c r="AJ128" s="88">
        <v>7.67E-4</v>
      </c>
      <c r="AK128" s="88">
        <v>7.9699999999999997E-4</v>
      </c>
      <c r="AL128" s="88">
        <v>8.4800000000000001E-4</v>
      </c>
      <c r="AM128" s="88">
        <v>9.2500000000000004E-4</v>
      </c>
      <c r="AN128" s="88">
        <v>1.0039999999999999E-3</v>
      </c>
      <c r="AO128" s="88">
        <v>1.451E-3</v>
      </c>
      <c r="AP128" s="88">
        <v>1.6999999999999999E-3</v>
      </c>
      <c r="AQ128" s="88">
        <v>1.8979999999999999E-3</v>
      </c>
      <c r="AR128" s="88">
        <v>2.0999999999999999E-3</v>
      </c>
      <c r="AS128" s="88">
        <v>2.5140000000000002E-3</v>
      </c>
      <c r="AT128" s="88">
        <v>2.9220000000000001E-3</v>
      </c>
      <c r="AU128" s="88">
        <v>3.2759999999999998E-3</v>
      </c>
      <c r="AV128" s="88">
        <v>3.64E-3</v>
      </c>
      <c r="AW128" s="88">
        <v>4.006E-3</v>
      </c>
      <c r="AX128" s="88">
        <v>3.8000000000000002E-5</v>
      </c>
      <c r="AY128" s="88">
        <v>8.2000000000000001E-5</v>
      </c>
      <c r="AZ128" s="88">
        <v>1.5200000000000001E-4</v>
      </c>
      <c r="BA128" s="88">
        <v>1.9699999999999999E-4</v>
      </c>
      <c r="BB128" s="88">
        <v>2.23E-4</v>
      </c>
      <c r="BC128" s="88">
        <v>2.5099999999999998E-4</v>
      </c>
      <c r="BD128" s="88">
        <v>2.7700000000000001E-4</v>
      </c>
      <c r="BE128" s="88">
        <v>3.28E-4</v>
      </c>
      <c r="BF128" s="88">
        <v>3.6900000000000002E-4</v>
      </c>
      <c r="BG128" s="88">
        <v>7.76E-4</v>
      </c>
      <c r="BH128" s="88">
        <v>1.219E-3</v>
      </c>
      <c r="BI128" s="88">
        <v>1.671E-3</v>
      </c>
      <c r="BJ128" s="88">
        <v>2.1229999999999999E-3</v>
      </c>
      <c r="BK128" s="88">
        <v>2.5739999999999999E-3</v>
      </c>
      <c r="BL128" s="88">
        <v>3.0219999999999999E-3</v>
      </c>
      <c r="BM128" s="88">
        <v>3.47E-3</v>
      </c>
      <c r="BN128" s="88">
        <v>3.9160000000000002E-3</v>
      </c>
      <c r="BO128" s="88">
        <v>4.3620000000000004E-3</v>
      </c>
      <c r="BP128" s="89">
        <v>0</v>
      </c>
      <c r="BQ128" s="88">
        <v>0</v>
      </c>
      <c r="BR128" s="88">
        <v>-1.9999999999999999E-6</v>
      </c>
      <c r="BS128" s="88">
        <v>-9.0000000000000002E-6</v>
      </c>
      <c r="BT128" s="88">
        <v>-1.9000000000000001E-5</v>
      </c>
      <c r="BU128" s="88">
        <v>-3.1000000000000001E-5</v>
      </c>
      <c r="BV128" s="88">
        <v>-4.5000000000000003E-5</v>
      </c>
      <c r="BW128" s="88">
        <v>-5.8999999999999998E-5</v>
      </c>
      <c r="BX128" s="88">
        <v>-9.6000000000000002E-5</v>
      </c>
      <c r="BY128" s="88">
        <v>-1.3300000000000001E-4</v>
      </c>
      <c r="BZ128" s="88">
        <v>-2.4499999999999999E-4</v>
      </c>
      <c r="CA128" s="88">
        <v>-2.1100000000000001E-4</v>
      </c>
      <c r="CB128" s="88">
        <v>-1.5999999999999999E-5</v>
      </c>
      <c r="CC128" s="88">
        <v>-3.9999999999999998E-6</v>
      </c>
      <c r="CD128" s="88">
        <v>2.0890000000000001E-3</v>
      </c>
      <c r="CE128" s="88">
        <v>1.66E-4</v>
      </c>
      <c r="CF128" s="88">
        <v>1.1529999999999999E-3</v>
      </c>
    </row>
    <row r="129" spans="1:84" ht="15.75" thickBot="1" x14ac:dyDescent="0.3">
      <c r="A129" s="86">
        <v>17</v>
      </c>
      <c r="B129" s="88">
        <v>1.4E-5</v>
      </c>
      <c r="C129" s="88">
        <v>5.5000000000000002E-5</v>
      </c>
      <c r="D129" s="88">
        <v>1.45E-4</v>
      </c>
      <c r="E129" s="88">
        <v>3.4400000000000001E-4</v>
      </c>
      <c r="F129" s="88">
        <v>4.95E-4</v>
      </c>
      <c r="G129" s="88">
        <v>6.0999999999999997E-4</v>
      </c>
      <c r="H129" s="88">
        <v>7.1599999999999995E-4</v>
      </c>
      <c r="I129" s="88">
        <v>8.3299999999999997E-4</v>
      </c>
      <c r="J129" s="88">
        <v>1.054E-3</v>
      </c>
      <c r="K129" s="88">
        <v>1.256E-3</v>
      </c>
      <c r="L129" s="88">
        <v>1.9449999999999999E-3</v>
      </c>
      <c r="M129" s="88">
        <v>2.2989999999999998E-3</v>
      </c>
      <c r="N129" s="88">
        <v>7.0399999999999998E-4</v>
      </c>
      <c r="O129" s="88">
        <v>1.0579999999999999E-3</v>
      </c>
      <c r="P129" s="88">
        <v>1.573E-3</v>
      </c>
      <c r="Q129" s="88">
        <v>1.905E-3</v>
      </c>
      <c r="R129" s="88">
        <v>2.1099999999999999E-3</v>
      </c>
      <c r="S129" s="88">
        <v>2.225E-3</v>
      </c>
      <c r="T129" s="88">
        <v>2.362E-3</v>
      </c>
      <c r="U129" s="88">
        <v>2.5270000000000002E-3</v>
      </c>
      <c r="V129" s="88">
        <v>2.745E-3</v>
      </c>
      <c r="W129" s="88">
        <v>4.2090000000000001E-3</v>
      </c>
      <c r="X129" s="88">
        <v>5.4489999999999999E-3</v>
      </c>
      <c r="Y129" s="88">
        <v>6.6270000000000001E-3</v>
      </c>
      <c r="Z129" s="88">
        <v>7.7889999999999999E-3</v>
      </c>
      <c r="AA129" s="88">
        <v>8.9370000000000005E-3</v>
      </c>
      <c r="AB129" s="88">
        <v>1.0076E-2</v>
      </c>
      <c r="AC129" s="88">
        <v>1.1209E-2</v>
      </c>
      <c r="AD129" s="88">
        <v>1.234E-2</v>
      </c>
      <c r="AE129" s="88">
        <v>1.3471E-2</v>
      </c>
      <c r="AF129" s="88">
        <v>1.9000000000000001E-4</v>
      </c>
      <c r="AG129" s="88">
        <v>2.0000000000000001E-4</v>
      </c>
      <c r="AH129" s="88">
        <v>5.0000000000000001E-4</v>
      </c>
      <c r="AI129" s="88">
        <v>8.0500000000000005E-4</v>
      </c>
      <c r="AJ129" s="88">
        <v>1.0020000000000001E-3</v>
      </c>
      <c r="AK129" s="88">
        <v>1.1100000000000001E-3</v>
      </c>
      <c r="AL129" s="88">
        <v>1.242E-3</v>
      </c>
      <c r="AM129" s="88">
        <v>1.4499999999999999E-3</v>
      </c>
      <c r="AN129" s="88">
        <v>1.6329999999999999E-3</v>
      </c>
      <c r="AO129" s="88">
        <v>2.542E-3</v>
      </c>
      <c r="AP129" s="88">
        <v>3.199E-3</v>
      </c>
      <c r="AQ129" s="88">
        <v>3.7919999999999998E-3</v>
      </c>
      <c r="AR129" s="88">
        <v>4.3280000000000002E-3</v>
      </c>
      <c r="AS129" s="88">
        <v>5.208E-3</v>
      </c>
      <c r="AT129" s="88">
        <v>5.9890000000000004E-3</v>
      </c>
      <c r="AU129" s="88">
        <v>6.607E-3</v>
      </c>
      <c r="AV129" s="88">
        <v>7.2269999999999999E-3</v>
      </c>
      <c r="AW129" s="88">
        <v>7.8490000000000001E-3</v>
      </c>
      <c r="AX129" s="88">
        <v>4.3000000000000002E-5</v>
      </c>
      <c r="AY129" s="88">
        <v>9.7999999999999997E-5</v>
      </c>
      <c r="AZ129" s="88">
        <v>1.9599999999999999E-4</v>
      </c>
      <c r="BA129" s="88">
        <v>2.72E-4</v>
      </c>
      <c r="BB129" s="88">
        <v>3.2899999999999997E-4</v>
      </c>
      <c r="BC129" s="88">
        <v>3.9300000000000001E-4</v>
      </c>
      <c r="BD129" s="88">
        <v>4.5399999999999998E-4</v>
      </c>
      <c r="BE129" s="88">
        <v>5.7799999999999995E-4</v>
      </c>
      <c r="BF129" s="88">
        <v>6.7400000000000001E-4</v>
      </c>
      <c r="BG129" s="88">
        <v>1.4289999999999999E-3</v>
      </c>
      <c r="BH129" s="88">
        <v>2.1879999999999998E-3</v>
      </c>
      <c r="BI129" s="88">
        <v>2.9480000000000001E-3</v>
      </c>
      <c r="BJ129" s="88">
        <v>3.7039999999999998E-3</v>
      </c>
      <c r="BK129" s="88">
        <v>4.4559999999999999E-3</v>
      </c>
      <c r="BL129" s="88">
        <v>5.2059999999999997E-3</v>
      </c>
      <c r="BM129" s="88">
        <v>5.9540000000000001E-3</v>
      </c>
      <c r="BN129" s="88">
        <v>6.7010000000000004E-3</v>
      </c>
      <c r="BO129" s="88">
        <v>7.4469999999999996E-3</v>
      </c>
      <c r="BP129" s="89">
        <v>0</v>
      </c>
      <c r="BQ129" s="88">
        <v>9.9999999999999995E-7</v>
      </c>
      <c r="BR129" s="88">
        <v>0</v>
      </c>
      <c r="BS129" s="88">
        <v>-5.0000000000000004E-6</v>
      </c>
      <c r="BT129" s="88">
        <v>-1.4E-5</v>
      </c>
      <c r="BU129" s="88">
        <v>-2.4000000000000001E-5</v>
      </c>
      <c r="BV129" s="88">
        <v>-3.6999999999999998E-5</v>
      </c>
      <c r="BW129" s="88">
        <v>-5.1E-5</v>
      </c>
      <c r="BX129" s="88">
        <v>-8.7000000000000001E-5</v>
      </c>
      <c r="BY129" s="88">
        <v>-1.25E-4</v>
      </c>
      <c r="BZ129" s="88">
        <v>-2.42E-4</v>
      </c>
      <c r="CA129" s="88">
        <v>-2.3900000000000001E-4</v>
      </c>
      <c r="CB129" s="88">
        <v>-1.1E-5</v>
      </c>
      <c r="CC129" s="88">
        <v>-3.0000000000000001E-6</v>
      </c>
      <c r="CD129" s="88">
        <v>2.9459999999999998E-3</v>
      </c>
      <c r="CE129" s="88">
        <v>-2.7E-4</v>
      </c>
      <c r="CF129" s="88">
        <v>9.7599999999999998E-4</v>
      </c>
    </row>
    <row r="130" spans="1:84" ht="15.75" thickBot="1" x14ac:dyDescent="0.3">
      <c r="A130" s="86">
        <v>18</v>
      </c>
      <c r="B130" s="88">
        <v>1.4E-5</v>
      </c>
      <c r="C130" s="88">
        <v>6.0000000000000002E-5</v>
      </c>
      <c r="D130" s="88">
        <v>1.66E-4</v>
      </c>
      <c r="E130" s="88">
        <v>4.2700000000000002E-4</v>
      </c>
      <c r="F130" s="88">
        <v>6.5600000000000001E-4</v>
      </c>
      <c r="G130" s="88">
        <v>8.5400000000000005E-4</v>
      </c>
      <c r="H130" s="88">
        <v>1.042E-3</v>
      </c>
      <c r="I130" s="88">
        <v>1.243E-3</v>
      </c>
      <c r="J130" s="88">
        <v>1.614E-3</v>
      </c>
      <c r="K130" s="88">
        <v>1.9430000000000001E-3</v>
      </c>
      <c r="L130" s="88">
        <v>3.0869999999999999E-3</v>
      </c>
      <c r="M130" s="88">
        <v>3.7439999999999999E-3</v>
      </c>
      <c r="N130" s="88">
        <v>5.8799999999999998E-4</v>
      </c>
      <c r="O130" s="88">
        <v>9.2299999999999999E-4</v>
      </c>
      <c r="P130" s="88">
        <v>1.4790000000000001E-3</v>
      </c>
      <c r="Q130" s="88">
        <v>1.91E-3</v>
      </c>
      <c r="R130" s="88">
        <v>2.225E-3</v>
      </c>
      <c r="S130" s="88">
        <v>2.4359999999999998E-3</v>
      </c>
      <c r="T130" s="88">
        <v>2.6580000000000002E-3</v>
      </c>
      <c r="U130" s="88">
        <v>2.9420000000000002E-3</v>
      </c>
      <c r="V130" s="88">
        <v>3.2539999999999999E-3</v>
      </c>
      <c r="W130" s="88">
        <v>5.1390000000000003E-3</v>
      </c>
      <c r="X130" s="88">
        <v>6.7320000000000001E-3</v>
      </c>
      <c r="Y130" s="88">
        <v>8.2380000000000005E-3</v>
      </c>
      <c r="Z130" s="88">
        <v>9.7169999999999999E-3</v>
      </c>
      <c r="AA130" s="88">
        <v>1.1174999999999999E-2</v>
      </c>
      <c r="AB130" s="88">
        <v>1.2618000000000001E-2</v>
      </c>
      <c r="AC130" s="88">
        <v>1.4052E-2</v>
      </c>
      <c r="AD130" s="88">
        <v>1.5484E-2</v>
      </c>
      <c r="AE130" s="88">
        <v>1.6913999999999998E-2</v>
      </c>
      <c r="AF130" s="88">
        <v>1.8599999999999999E-4</v>
      </c>
      <c r="AG130" s="88">
        <v>1.9100000000000001E-4</v>
      </c>
      <c r="AH130" s="88">
        <v>5.2899999999999996E-4</v>
      </c>
      <c r="AI130" s="88">
        <v>9.1E-4</v>
      </c>
      <c r="AJ130" s="88">
        <v>1.1869999999999999E-3</v>
      </c>
      <c r="AK130" s="88">
        <v>1.3619999999999999E-3</v>
      </c>
      <c r="AL130" s="88">
        <v>1.5629999999999999E-3</v>
      </c>
      <c r="AM130" s="88">
        <v>1.882E-3</v>
      </c>
      <c r="AN130" s="88">
        <v>2.15E-3</v>
      </c>
      <c r="AO130" s="88">
        <v>3.418E-3</v>
      </c>
      <c r="AP130" s="88">
        <v>4.3800000000000002E-3</v>
      </c>
      <c r="AQ130" s="88">
        <v>5.2760000000000003E-3</v>
      </c>
      <c r="AR130" s="88">
        <v>6.0889999999999998E-3</v>
      </c>
      <c r="AS130" s="88">
        <v>7.3670000000000003E-3</v>
      </c>
      <c r="AT130" s="88">
        <v>8.482E-3</v>
      </c>
      <c r="AU130" s="88">
        <v>9.3439999999999999E-3</v>
      </c>
      <c r="AV130" s="88">
        <v>1.0191E-2</v>
      </c>
      <c r="AW130" s="88">
        <v>1.1029000000000001E-2</v>
      </c>
      <c r="AX130" s="88">
        <v>4.6999999999999997E-5</v>
      </c>
      <c r="AY130" s="88">
        <v>1.0900000000000001E-4</v>
      </c>
      <c r="AZ130" s="88">
        <v>2.2800000000000001E-4</v>
      </c>
      <c r="BA130" s="88">
        <v>3.28E-4</v>
      </c>
      <c r="BB130" s="88">
        <v>4.0999999999999999E-4</v>
      </c>
      <c r="BC130" s="88">
        <v>5.0199999999999995E-4</v>
      </c>
      <c r="BD130" s="88">
        <v>5.9199999999999997E-4</v>
      </c>
      <c r="BE130" s="88">
        <v>7.7099999999999998E-4</v>
      </c>
      <c r="BF130" s="88">
        <v>9.1E-4</v>
      </c>
      <c r="BG130" s="88">
        <v>1.9300000000000001E-3</v>
      </c>
      <c r="BH130" s="88">
        <v>2.9260000000000002E-3</v>
      </c>
      <c r="BI130" s="88">
        <v>3.9170000000000003E-3</v>
      </c>
      <c r="BJ130" s="88">
        <v>4.9020000000000001E-3</v>
      </c>
      <c r="BK130" s="88">
        <v>5.8809999999999999E-3</v>
      </c>
      <c r="BL130" s="88">
        <v>6.8570000000000002E-3</v>
      </c>
      <c r="BM130" s="88">
        <v>7.8309999999999994E-3</v>
      </c>
      <c r="BN130" s="88">
        <v>8.8039999999999993E-3</v>
      </c>
      <c r="BO130" s="88">
        <v>9.7750000000000007E-3</v>
      </c>
      <c r="BP130" s="89">
        <v>9.9999999999999995E-7</v>
      </c>
      <c r="BQ130" s="88">
        <v>1.9999999999999999E-6</v>
      </c>
      <c r="BR130" s="88">
        <v>3.0000000000000001E-6</v>
      </c>
      <c r="BS130" s="88">
        <v>3.0000000000000001E-6</v>
      </c>
      <c r="BT130" s="88">
        <v>-1.9999999999999999E-6</v>
      </c>
      <c r="BU130" s="88">
        <v>-7.9999999999999996E-6</v>
      </c>
      <c r="BV130" s="88">
        <v>-1.7E-5</v>
      </c>
      <c r="BW130" s="88">
        <v>-2.8E-5</v>
      </c>
      <c r="BX130" s="88">
        <v>-5.5000000000000002E-5</v>
      </c>
      <c r="BY130" s="88">
        <v>-8.7000000000000001E-5</v>
      </c>
      <c r="BZ130" s="88">
        <v>-2.05E-4</v>
      </c>
      <c r="CA130" s="88">
        <v>-2.6400000000000002E-4</v>
      </c>
      <c r="CB130" s="88">
        <v>-9.0000000000000002E-6</v>
      </c>
      <c r="CC130" s="88">
        <v>-1.9999999999999999E-6</v>
      </c>
      <c r="CD130" s="88">
        <v>3.6129999999999999E-3</v>
      </c>
      <c r="CE130" s="88">
        <v>-7.18E-4</v>
      </c>
      <c r="CF130" s="88">
        <v>9.2199999999999997E-4</v>
      </c>
    </row>
    <row r="131" spans="1:84" ht="15.75" thickBot="1" x14ac:dyDescent="0.3">
      <c r="A131" s="86">
        <v>19</v>
      </c>
      <c r="B131" s="88">
        <v>1.5E-5</v>
      </c>
      <c r="C131" s="88">
        <v>6.7000000000000002E-5</v>
      </c>
      <c r="D131" s="88">
        <v>1.8900000000000001E-4</v>
      </c>
      <c r="E131" s="88">
        <v>5.0500000000000002E-4</v>
      </c>
      <c r="F131" s="88">
        <v>8.0199999999999998E-4</v>
      </c>
      <c r="G131" s="88">
        <v>1.07E-3</v>
      </c>
      <c r="H131" s="88">
        <v>1.3270000000000001E-3</v>
      </c>
      <c r="I131" s="88">
        <v>1.6000000000000001E-3</v>
      </c>
      <c r="J131" s="88">
        <v>2.101E-3</v>
      </c>
      <c r="K131" s="88">
        <v>2.5409999999999999E-3</v>
      </c>
      <c r="L131" s="88">
        <v>4.0800000000000003E-3</v>
      </c>
      <c r="M131" s="88">
        <v>5.0010000000000002E-3</v>
      </c>
      <c r="N131" s="88">
        <v>5.1500000000000005E-4</v>
      </c>
      <c r="O131" s="88">
        <v>8.4699999999999999E-4</v>
      </c>
      <c r="P131" s="88">
        <v>1.444E-3</v>
      </c>
      <c r="Q131" s="88">
        <v>1.954E-3</v>
      </c>
      <c r="R131" s="88">
        <v>2.362E-3</v>
      </c>
      <c r="S131" s="88">
        <v>2.6580000000000002E-3</v>
      </c>
      <c r="T131" s="88">
        <v>2.9589999999999998E-3</v>
      </c>
      <c r="U131" s="88">
        <v>3.3609999999999998E-3</v>
      </c>
      <c r="V131" s="88">
        <v>3.7699999999999999E-3</v>
      </c>
      <c r="W131" s="88">
        <v>6.0790000000000002E-3</v>
      </c>
      <c r="X131" s="88">
        <v>7.9950000000000004E-3</v>
      </c>
      <c r="Y131" s="88">
        <v>9.7890000000000008E-3</v>
      </c>
      <c r="Z131" s="88">
        <v>1.154E-2</v>
      </c>
      <c r="AA131" s="88">
        <v>1.3261999999999999E-2</v>
      </c>
      <c r="AB131" s="88">
        <v>1.4964999999999999E-2</v>
      </c>
      <c r="AC131" s="88">
        <v>1.6657999999999999E-2</v>
      </c>
      <c r="AD131" s="88">
        <v>1.8346999999999999E-2</v>
      </c>
      <c r="AE131" s="88">
        <v>2.0035000000000001E-2</v>
      </c>
      <c r="AF131" s="88">
        <v>1.92E-4</v>
      </c>
      <c r="AG131" s="88">
        <v>1.9100000000000001E-4</v>
      </c>
      <c r="AH131" s="88">
        <v>5.6599999999999999E-4</v>
      </c>
      <c r="AI131" s="88">
        <v>1.018E-3</v>
      </c>
      <c r="AJ131" s="88">
        <v>1.3699999999999999E-3</v>
      </c>
      <c r="AK131" s="88">
        <v>1.6050000000000001E-3</v>
      </c>
      <c r="AL131" s="88">
        <v>1.8680000000000001E-3</v>
      </c>
      <c r="AM131" s="88">
        <v>2.2850000000000001E-3</v>
      </c>
      <c r="AN131" s="88">
        <v>2.6280000000000001E-3</v>
      </c>
      <c r="AO131" s="88">
        <v>4.2100000000000002E-3</v>
      </c>
      <c r="AP131" s="88">
        <v>5.4229999999999999E-3</v>
      </c>
      <c r="AQ131" s="88">
        <v>6.5709999999999996E-3</v>
      </c>
      <c r="AR131" s="88">
        <v>7.6249999999999998E-3</v>
      </c>
      <c r="AS131" s="88">
        <v>9.2630000000000004E-3</v>
      </c>
      <c r="AT131" s="88">
        <v>1.069E-2</v>
      </c>
      <c r="AU131" s="88">
        <v>1.1786E-2</v>
      </c>
      <c r="AV131" s="88">
        <v>1.2851E-2</v>
      </c>
      <c r="AW131" s="88">
        <v>1.3894999999999999E-2</v>
      </c>
      <c r="AX131" s="88">
        <v>5.1999999999999997E-5</v>
      </c>
      <c r="AY131" s="88">
        <v>1.22E-4</v>
      </c>
      <c r="AZ131" s="88">
        <v>2.61E-4</v>
      </c>
      <c r="BA131" s="88">
        <v>3.8299999999999999E-4</v>
      </c>
      <c r="BB131" s="88">
        <v>4.8700000000000002E-4</v>
      </c>
      <c r="BC131" s="88">
        <v>6.0300000000000002E-4</v>
      </c>
      <c r="BD131" s="88">
        <v>7.18E-4</v>
      </c>
      <c r="BE131" s="88">
        <v>9.4700000000000003E-4</v>
      </c>
      <c r="BF131" s="88">
        <v>1.1230000000000001E-3</v>
      </c>
      <c r="BG131" s="88">
        <v>2.379E-3</v>
      </c>
      <c r="BH131" s="88">
        <v>3.588E-3</v>
      </c>
      <c r="BI131" s="88">
        <v>4.7860000000000003E-3</v>
      </c>
      <c r="BJ131" s="88">
        <v>5.9760000000000004E-3</v>
      </c>
      <c r="BK131" s="88">
        <v>7.1590000000000004E-3</v>
      </c>
      <c r="BL131" s="88">
        <v>8.3379999999999999E-3</v>
      </c>
      <c r="BM131" s="88">
        <v>9.5139999999999999E-3</v>
      </c>
      <c r="BN131" s="88">
        <v>1.0689000000000001E-2</v>
      </c>
      <c r="BO131" s="88">
        <v>1.1861999999999999E-2</v>
      </c>
      <c r="BP131" s="89">
        <v>9.9999999999999995E-7</v>
      </c>
      <c r="BQ131" s="88">
        <v>3.9999999999999998E-6</v>
      </c>
      <c r="BR131" s="88">
        <v>6.9999999999999999E-6</v>
      </c>
      <c r="BS131" s="88">
        <v>1.1E-5</v>
      </c>
      <c r="BT131" s="88">
        <v>1.2E-5</v>
      </c>
      <c r="BU131" s="88">
        <v>1.0000000000000001E-5</v>
      </c>
      <c r="BV131" s="88">
        <v>6.9999999999999999E-6</v>
      </c>
      <c r="BW131" s="88">
        <v>9.9999999999999995E-7</v>
      </c>
      <c r="BX131" s="88">
        <v>-1.7E-5</v>
      </c>
      <c r="BY131" s="88">
        <v>-4.1999999999999998E-5</v>
      </c>
      <c r="BZ131" s="88">
        <v>-1.63E-4</v>
      </c>
      <c r="CA131" s="88">
        <v>-2.9300000000000002E-4</v>
      </c>
      <c r="CB131" s="88">
        <v>-1.0000000000000001E-5</v>
      </c>
      <c r="CC131" s="88">
        <v>-9.9999999999999995E-7</v>
      </c>
      <c r="CD131" s="88">
        <v>4.261E-3</v>
      </c>
      <c r="CE131" s="88">
        <v>-1.1620000000000001E-3</v>
      </c>
      <c r="CF131" s="88">
        <v>1.0020000000000001E-3</v>
      </c>
    </row>
    <row r="132" spans="1:84" ht="15.75" thickBot="1" x14ac:dyDescent="0.3">
      <c r="A132" s="86">
        <v>20</v>
      </c>
      <c r="B132" s="88">
        <v>1.7E-5</v>
      </c>
      <c r="C132" s="88">
        <v>7.6000000000000004E-5</v>
      </c>
      <c r="D132" s="88">
        <v>2.23E-4</v>
      </c>
      <c r="E132" s="88">
        <v>6.1799999999999995E-4</v>
      </c>
      <c r="F132" s="88">
        <v>1.01E-3</v>
      </c>
      <c r="G132" s="88">
        <v>1.3780000000000001E-3</v>
      </c>
      <c r="H132" s="88">
        <v>1.7359999999999999E-3</v>
      </c>
      <c r="I132" s="88">
        <v>2.1150000000000001E-3</v>
      </c>
      <c r="J132" s="88">
        <v>2.8080000000000002E-3</v>
      </c>
      <c r="K132" s="88">
        <v>3.4129999999999998E-3</v>
      </c>
      <c r="L132" s="88">
        <v>5.5669999999999999E-3</v>
      </c>
      <c r="M132" s="88">
        <v>6.9199999999999999E-3</v>
      </c>
      <c r="N132" s="88">
        <v>4.0400000000000001E-4</v>
      </c>
      <c r="O132" s="88">
        <v>7.4299999999999995E-4</v>
      </c>
      <c r="P132" s="88">
        <v>1.3940000000000001E-3</v>
      </c>
      <c r="Q132" s="88">
        <v>2E-3</v>
      </c>
      <c r="R132" s="88">
        <v>2.5270000000000002E-3</v>
      </c>
      <c r="S132" s="88">
        <v>2.9420000000000002E-3</v>
      </c>
      <c r="T132" s="88">
        <v>3.3609999999999998E-3</v>
      </c>
      <c r="U132" s="88">
        <v>3.9509999999999997E-3</v>
      </c>
      <c r="V132" s="88">
        <v>4.5250000000000004E-3</v>
      </c>
      <c r="W132" s="88">
        <v>7.5640000000000004E-3</v>
      </c>
      <c r="X132" s="88">
        <v>9.9970000000000007E-3</v>
      </c>
      <c r="Y132" s="88">
        <v>1.2212000000000001E-2</v>
      </c>
      <c r="Z132" s="88">
        <v>1.4345E-2</v>
      </c>
      <c r="AA132" s="88">
        <v>1.643E-2</v>
      </c>
      <c r="AB132" s="88">
        <v>1.8488999999999998E-2</v>
      </c>
      <c r="AC132" s="88">
        <v>2.0535999999999999E-2</v>
      </c>
      <c r="AD132" s="88">
        <v>2.2578000000000001E-2</v>
      </c>
      <c r="AE132" s="88">
        <v>2.462E-2</v>
      </c>
      <c r="AF132" s="88">
        <v>2.0699999999999999E-4</v>
      </c>
      <c r="AG132" s="88">
        <v>1.92E-4</v>
      </c>
      <c r="AH132" s="88">
        <v>6.1700000000000004E-4</v>
      </c>
      <c r="AI132" s="88">
        <v>1.1720000000000001E-3</v>
      </c>
      <c r="AJ132" s="88">
        <v>1.632E-3</v>
      </c>
      <c r="AK132" s="88">
        <v>1.9580000000000001E-3</v>
      </c>
      <c r="AL132" s="88">
        <v>2.3140000000000001E-3</v>
      </c>
      <c r="AM132" s="88">
        <v>2.8770000000000002E-3</v>
      </c>
      <c r="AN132" s="88">
        <v>3.3310000000000002E-3</v>
      </c>
      <c r="AO132" s="88">
        <v>5.3619999999999996E-3</v>
      </c>
      <c r="AP132" s="88">
        <v>6.9199999999999999E-3</v>
      </c>
      <c r="AQ132" s="88">
        <v>8.404E-3</v>
      </c>
      <c r="AR132" s="88">
        <v>9.7839999999999993E-3</v>
      </c>
      <c r="AS132" s="88">
        <v>1.1931000000000001E-2</v>
      </c>
      <c r="AT132" s="88">
        <v>1.3818E-2</v>
      </c>
      <c r="AU132" s="88">
        <v>1.5276E-2</v>
      </c>
      <c r="AV132" s="88">
        <v>1.6685999999999999E-2</v>
      </c>
      <c r="AW132" s="88">
        <v>1.8058999999999999E-2</v>
      </c>
      <c r="AX132" s="88">
        <v>6.0000000000000002E-5</v>
      </c>
      <c r="AY132" s="88">
        <v>1.4200000000000001E-4</v>
      </c>
      <c r="AZ132" s="88">
        <v>3.1100000000000002E-4</v>
      </c>
      <c r="BA132" s="88">
        <v>4.6700000000000002E-4</v>
      </c>
      <c r="BB132" s="88">
        <v>6.0300000000000002E-4</v>
      </c>
      <c r="BC132" s="88">
        <v>7.5699999999999997E-4</v>
      </c>
      <c r="BD132" s="88">
        <v>9.0899999999999998E-4</v>
      </c>
      <c r="BE132" s="88">
        <v>1.2110000000000001E-3</v>
      </c>
      <c r="BF132" s="88">
        <v>1.4430000000000001E-3</v>
      </c>
      <c r="BG132" s="88">
        <v>3.0509999999999999E-3</v>
      </c>
      <c r="BH132" s="88">
        <v>4.5750000000000001E-3</v>
      </c>
      <c r="BI132" s="88">
        <v>6.0790000000000002E-3</v>
      </c>
      <c r="BJ132" s="88">
        <v>7.5690000000000002E-3</v>
      </c>
      <c r="BK132" s="88">
        <v>9.051E-3</v>
      </c>
      <c r="BL132" s="88">
        <v>1.0527999999999999E-2</v>
      </c>
      <c r="BM132" s="88">
        <v>1.2002000000000001E-2</v>
      </c>
      <c r="BN132" s="88">
        <v>1.3474E-2</v>
      </c>
      <c r="BO132" s="88">
        <v>1.4944000000000001E-2</v>
      </c>
      <c r="BP132" s="89">
        <v>1.9999999999999999E-6</v>
      </c>
      <c r="BQ132" s="88">
        <v>6.0000000000000002E-6</v>
      </c>
      <c r="BR132" s="88">
        <v>1.2E-5</v>
      </c>
      <c r="BS132" s="88">
        <v>2.5000000000000001E-5</v>
      </c>
      <c r="BT132" s="88">
        <v>3.6000000000000001E-5</v>
      </c>
      <c r="BU132" s="88">
        <v>4.3999999999999999E-5</v>
      </c>
      <c r="BV132" s="88">
        <v>5.1E-5</v>
      </c>
      <c r="BW132" s="88">
        <v>5.5000000000000002E-5</v>
      </c>
      <c r="BX132" s="88">
        <v>5.8999999999999998E-5</v>
      </c>
      <c r="BY132" s="88">
        <v>5.1E-5</v>
      </c>
      <c r="BZ132" s="88">
        <v>-7.7999999999999999E-5</v>
      </c>
      <c r="CA132" s="88">
        <v>-3.3399999999999999E-4</v>
      </c>
      <c r="CB132" s="88">
        <v>-1.5E-5</v>
      </c>
      <c r="CC132" s="88">
        <v>0</v>
      </c>
      <c r="CD132" s="88">
        <v>5.2750000000000002E-3</v>
      </c>
      <c r="CE132" s="88">
        <v>-1.9220000000000001E-3</v>
      </c>
      <c r="CF132" s="88">
        <v>1.292E-3</v>
      </c>
    </row>
    <row r="133" spans="1:84" ht="15.75" thickBot="1" x14ac:dyDescent="0.3">
      <c r="A133" s="86">
        <v>21</v>
      </c>
      <c r="B133" s="88">
        <v>2.0000000000000002E-5</v>
      </c>
      <c r="C133" s="88">
        <v>8.7999999999999998E-5</v>
      </c>
      <c r="D133" s="88">
        <v>2.5999999999999998E-4</v>
      </c>
      <c r="E133" s="88">
        <v>7.2900000000000005E-4</v>
      </c>
      <c r="F133" s="88">
        <v>1.207E-3</v>
      </c>
      <c r="G133" s="88">
        <v>1.6659999999999999E-3</v>
      </c>
      <c r="H133" s="88">
        <v>2.117E-3</v>
      </c>
      <c r="I133" s="88">
        <v>2.594E-3</v>
      </c>
      <c r="J133" s="88">
        <v>3.4650000000000002E-3</v>
      </c>
      <c r="K133" s="88">
        <v>4.2290000000000001E-3</v>
      </c>
      <c r="L133" s="88">
        <v>7.012E-3</v>
      </c>
      <c r="M133" s="88">
        <v>8.8369999999999994E-3</v>
      </c>
      <c r="N133" s="88">
        <v>3.4099999999999999E-4</v>
      </c>
      <c r="O133" s="88">
        <v>7.0799999999999997E-4</v>
      </c>
      <c r="P133" s="88">
        <v>1.4289999999999999E-3</v>
      </c>
      <c r="Q133" s="88">
        <v>2.1210000000000001E-3</v>
      </c>
      <c r="R133" s="88">
        <v>2.745E-3</v>
      </c>
      <c r="S133" s="88">
        <v>3.2539999999999999E-3</v>
      </c>
      <c r="T133" s="88">
        <v>3.7699999999999999E-3</v>
      </c>
      <c r="U133" s="88">
        <v>4.5250000000000004E-3</v>
      </c>
      <c r="V133" s="88">
        <v>5.2599999999999999E-3</v>
      </c>
      <c r="W133" s="88">
        <v>9.1280000000000007E-3</v>
      </c>
      <c r="X133" s="88">
        <v>1.2186000000000001E-2</v>
      </c>
      <c r="Y133" s="88">
        <v>1.4899000000000001E-2</v>
      </c>
      <c r="Z133" s="88">
        <v>1.7472000000000001E-2</v>
      </c>
      <c r="AA133" s="88">
        <v>1.9970999999999999E-2</v>
      </c>
      <c r="AB133" s="88">
        <v>2.2431E-2</v>
      </c>
      <c r="AC133" s="88">
        <v>2.4874E-2</v>
      </c>
      <c r="AD133" s="88">
        <v>2.7311999999999999E-2</v>
      </c>
      <c r="AE133" s="88">
        <v>2.9749000000000001E-2</v>
      </c>
      <c r="AF133" s="88">
        <v>2.32E-4</v>
      </c>
      <c r="AG133" s="88">
        <v>2.0100000000000001E-4</v>
      </c>
      <c r="AH133" s="88">
        <v>6.7900000000000002E-4</v>
      </c>
      <c r="AI133" s="88">
        <v>1.335E-3</v>
      </c>
      <c r="AJ133" s="88">
        <v>1.8990000000000001E-3</v>
      </c>
      <c r="AK133" s="88">
        <v>2.3089999999999999E-3</v>
      </c>
      <c r="AL133" s="88">
        <v>2.7529999999999998E-3</v>
      </c>
      <c r="AM133" s="88">
        <v>3.4529999999999999E-3</v>
      </c>
      <c r="AN133" s="88">
        <v>4.0119999999999999E-3</v>
      </c>
      <c r="AO133" s="88">
        <v>6.4850000000000003E-3</v>
      </c>
      <c r="AP133" s="88">
        <v>8.3770000000000008E-3</v>
      </c>
      <c r="AQ133" s="88">
        <v>1.0160000000000001E-2</v>
      </c>
      <c r="AR133" s="88">
        <v>1.1816E-2</v>
      </c>
      <c r="AS133" s="88">
        <v>1.4413E-2</v>
      </c>
      <c r="AT133" s="88">
        <v>1.6721E-2</v>
      </c>
      <c r="AU133" s="88">
        <v>1.8530999999999999E-2</v>
      </c>
      <c r="AV133" s="88">
        <v>2.0296000000000002E-2</v>
      </c>
      <c r="AW133" s="88">
        <v>2.2022E-2</v>
      </c>
      <c r="AX133" s="88">
        <v>6.9999999999999994E-5</v>
      </c>
      <c r="AY133" s="88">
        <v>1.65E-4</v>
      </c>
      <c r="AZ133" s="88">
        <v>3.6600000000000001E-4</v>
      </c>
      <c r="BA133" s="88">
        <v>5.5500000000000005E-4</v>
      </c>
      <c r="BB133" s="88">
        <v>7.2400000000000003E-4</v>
      </c>
      <c r="BC133" s="88">
        <v>9.1399999999999999E-4</v>
      </c>
      <c r="BD133" s="88">
        <v>1.103E-3</v>
      </c>
      <c r="BE133" s="88">
        <v>1.477E-3</v>
      </c>
      <c r="BF133" s="88">
        <v>1.7639999999999999E-3</v>
      </c>
      <c r="BG133" s="88">
        <v>3.728E-3</v>
      </c>
      <c r="BH133" s="88">
        <v>5.5750000000000001E-3</v>
      </c>
      <c r="BI133" s="88">
        <v>7.3930000000000003E-3</v>
      </c>
      <c r="BJ133" s="88">
        <v>9.1929999999999998E-3</v>
      </c>
      <c r="BK133" s="88">
        <v>1.0982E-2</v>
      </c>
      <c r="BL133" s="88">
        <v>1.2763999999999999E-2</v>
      </c>
      <c r="BM133" s="88">
        <v>1.4543E-2</v>
      </c>
      <c r="BN133" s="88">
        <v>1.6320000000000001E-2</v>
      </c>
      <c r="BO133" s="88">
        <v>1.8095E-2</v>
      </c>
      <c r="BP133" s="89">
        <v>1.9999999999999999E-6</v>
      </c>
      <c r="BQ133" s="88">
        <v>6.0000000000000002E-6</v>
      </c>
      <c r="BR133" s="88">
        <v>1.4E-5</v>
      </c>
      <c r="BS133" s="88">
        <v>3.4E-5</v>
      </c>
      <c r="BT133" s="88">
        <v>5.3999999999999998E-5</v>
      </c>
      <c r="BU133" s="88">
        <v>7.1000000000000005E-5</v>
      </c>
      <c r="BV133" s="88">
        <v>8.8999999999999995E-5</v>
      </c>
      <c r="BW133" s="88">
        <v>1.0399999999999999E-4</v>
      </c>
      <c r="BX133" s="88">
        <v>1.2899999999999999E-4</v>
      </c>
      <c r="BY133" s="88">
        <v>1.3899999999999999E-4</v>
      </c>
      <c r="BZ133" s="88">
        <v>-1.0000000000000001E-5</v>
      </c>
      <c r="CA133" s="88">
        <v>-3.77E-4</v>
      </c>
      <c r="CB133" s="88">
        <v>-2.3E-5</v>
      </c>
      <c r="CC133" s="88">
        <v>9.9999999999999995E-7</v>
      </c>
      <c r="CD133" s="88">
        <v>6.3810000000000004E-3</v>
      </c>
      <c r="CE133" s="88">
        <v>-2.643E-3</v>
      </c>
      <c r="CF133" s="88">
        <v>1.653E-3</v>
      </c>
    </row>
    <row r="134" spans="1:84" ht="15.75" thickBot="1" x14ac:dyDescent="0.3">
      <c r="A134" s="86">
        <v>22</v>
      </c>
      <c r="B134" s="88">
        <v>4.0000000000000003E-5</v>
      </c>
      <c r="C134" s="88">
        <v>1.7100000000000001E-4</v>
      </c>
      <c r="D134" s="88">
        <v>4.9399999999999997E-4</v>
      </c>
      <c r="E134" s="88">
        <v>1.405E-3</v>
      </c>
      <c r="F134" s="88">
        <v>2.3999999999999998E-3</v>
      </c>
      <c r="G134" s="88">
        <v>3.398E-3</v>
      </c>
      <c r="H134" s="88">
        <v>4.3909999999999999E-3</v>
      </c>
      <c r="I134" s="88">
        <v>5.4400000000000004E-3</v>
      </c>
      <c r="J134" s="88">
        <v>7.3709999999999999E-3</v>
      </c>
      <c r="K134" s="88">
        <v>9.0980000000000002E-3</v>
      </c>
      <c r="L134" s="88">
        <v>1.6062E-2</v>
      </c>
      <c r="M134" s="88">
        <v>2.1326999999999999E-2</v>
      </c>
      <c r="N134" s="88">
        <v>1.3899999999999999E-4</v>
      </c>
      <c r="O134" s="88">
        <v>6.8300000000000001E-4</v>
      </c>
      <c r="P134" s="88">
        <v>1.879E-3</v>
      </c>
      <c r="Q134" s="88">
        <v>3.0920000000000001E-3</v>
      </c>
      <c r="R134" s="88">
        <v>4.2090000000000001E-3</v>
      </c>
      <c r="S134" s="88">
        <v>5.1390000000000003E-3</v>
      </c>
      <c r="T134" s="88">
        <v>6.0790000000000002E-3</v>
      </c>
      <c r="U134" s="88">
        <v>7.5640000000000004E-3</v>
      </c>
      <c r="V134" s="88">
        <v>9.1280000000000007E-3</v>
      </c>
      <c r="W134" s="88">
        <v>1.8768E-2</v>
      </c>
      <c r="X134" s="88">
        <v>2.7314999999999999E-2</v>
      </c>
      <c r="Y134" s="88">
        <v>3.4738999999999999E-2</v>
      </c>
      <c r="Z134" s="88">
        <v>4.1555000000000002E-2</v>
      </c>
      <c r="AA134" s="88">
        <v>4.8037000000000003E-2</v>
      </c>
      <c r="AB134" s="88">
        <v>5.4344000000000003E-2</v>
      </c>
      <c r="AC134" s="88">
        <v>6.0566000000000002E-2</v>
      </c>
      <c r="AD134" s="88">
        <v>6.6749000000000003E-2</v>
      </c>
      <c r="AE134" s="88">
        <v>7.2916999999999996E-2</v>
      </c>
      <c r="AF134" s="88">
        <v>3.9899999999999999E-4</v>
      </c>
      <c r="AG134" s="88">
        <v>2.6499999999999999E-4</v>
      </c>
      <c r="AH134" s="88">
        <v>1.1000000000000001E-3</v>
      </c>
      <c r="AI134" s="88">
        <v>2.3900000000000002E-3</v>
      </c>
      <c r="AJ134" s="88">
        <v>3.5750000000000001E-3</v>
      </c>
      <c r="AK134" s="88">
        <v>4.4780000000000002E-3</v>
      </c>
      <c r="AL134" s="88">
        <v>5.4390000000000003E-3</v>
      </c>
      <c r="AM134" s="88">
        <v>6.966E-3</v>
      </c>
      <c r="AN134" s="88">
        <v>8.1890000000000001E-3</v>
      </c>
      <c r="AO134" s="88">
        <v>1.3639999999999999E-2</v>
      </c>
      <c r="AP134" s="88">
        <v>1.7795999999999999E-2</v>
      </c>
      <c r="AQ134" s="88">
        <v>2.1465000000000001E-2</v>
      </c>
      <c r="AR134" s="88">
        <v>2.4712000000000001E-2</v>
      </c>
      <c r="AS134" s="88">
        <v>2.9961999999999999E-2</v>
      </c>
      <c r="AT134" s="88">
        <v>3.4784000000000002E-2</v>
      </c>
      <c r="AU134" s="88">
        <v>3.8783999999999999E-2</v>
      </c>
      <c r="AV134" s="88">
        <v>4.2861999999999997E-2</v>
      </c>
      <c r="AW134" s="88">
        <v>4.6973000000000001E-2</v>
      </c>
      <c r="AX134" s="88">
        <v>1.35E-4</v>
      </c>
      <c r="AY134" s="88">
        <v>3.1599999999999998E-4</v>
      </c>
      <c r="AZ134" s="88">
        <v>7.1100000000000004E-4</v>
      </c>
      <c r="BA134" s="88">
        <v>1.1050000000000001E-3</v>
      </c>
      <c r="BB134" s="88">
        <v>1.4679999999999999E-3</v>
      </c>
      <c r="BC134" s="88">
        <v>1.879E-3</v>
      </c>
      <c r="BD134" s="88">
        <v>2.2899999999999999E-3</v>
      </c>
      <c r="BE134" s="88">
        <v>3.1059999999999998E-3</v>
      </c>
      <c r="BF134" s="88">
        <v>3.7320000000000001E-3</v>
      </c>
      <c r="BG134" s="88">
        <v>7.9380000000000006E-3</v>
      </c>
      <c r="BH134" s="88">
        <v>1.1851E-2</v>
      </c>
      <c r="BI134" s="88">
        <v>1.5682999999999999E-2</v>
      </c>
      <c r="BJ134" s="88">
        <v>1.9470999999999999E-2</v>
      </c>
      <c r="BK134" s="88">
        <v>2.3234000000000001E-2</v>
      </c>
      <c r="BL134" s="88">
        <v>2.6983E-2</v>
      </c>
      <c r="BM134" s="88">
        <v>3.0724000000000001E-2</v>
      </c>
      <c r="BN134" s="88">
        <v>3.4458999999999997E-2</v>
      </c>
      <c r="BO134" s="88">
        <v>3.8191999999999997E-2</v>
      </c>
      <c r="BP134" s="89">
        <v>3.0000000000000001E-6</v>
      </c>
      <c r="BQ134" s="88">
        <v>1.1E-5</v>
      </c>
      <c r="BR134" s="88">
        <v>2.5999999999999998E-5</v>
      </c>
      <c r="BS134" s="88">
        <v>7.1000000000000005E-5</v>
      </c>
      <c r="BT134" s="88">
        <v>1.26E-4</v>
      </c>
      <c r="BU134" s="88">
        <v>1.8599999999999999E-4</v>
      </c>
      <c r="BV134" s="88">
        <v>2.5700000000000001E-4</v>
      </c>
      <c r="BW134" s="88">
        <v>3.2600000000000001E-4</v>
      </c>
      <c r="BX134" s="88">
        <v>4.7100000000000001E-4</v>
      </c>
      <c r="BY134" s="88">
        <v>5.7799999999999995E-4</v>
      </c>
      <c r="BZ134" s="88">
        <v>2.8800000000000001E-4</v>
      </c>
      <c r="CA134" s="88">
        <v>-6.4099999999999997E-4</v>
      </c>
      <c r="CB134" s="88">
        <v>-7.2000000000000002E-5</v>
      </c>
      <c r="CC134" s="88">
        <v>1.5E-5</v>
      </c>
      <c r="CD134" s="88">
        <v>1.3719E-2</v>
      </c>
      <c r="CE134" s="88">
        <v>-6.424E-3</v>
      </c>
      <c r="CF134" s="88">
        <v>2.9030000000000002E-3</v>
      </c>
    </row>
    <row r="135" spans="1:84" ht="15.75" thickBot="1" x14ac:dyDescent="0.3">
      <c r="A135" s="86">
        <v>23</v>
      </c>
      <c r="B135" s="88">
        <v>5.8999999999999998E-5</v>
      </c>
      <c r="C135" s="88">
        <v>2.4899999999999998E-4</v>
      </c>
      <c r="D135" s="88">
        <v>7.1599999999999995E-4</v>
      </c>
      <c r="E135" s="88">
        <v>2.0500000000000002E-3</v>
      </c>
      <c r="F135" s="88">
        <v>3.542E-3</v>
      </c>
      <c r="G135" s="88">
        <v>5.0520000000000001E-3</v>
      </c>
      <c r="H135" s="88">
        <v>6.5510000000000004E-3</v>
      </c>
      <c r="I135" s="88">
        <v>8.1250000000000003E-3</v>
      </c>
      <c r="J135" s="88">
        <v>1.1018999999999999E-2</v>
      </c>
      <c r="K135" s="88">
        <v>1.3622E-2</v>
      </c>
      <c r="L135" s="88">
        <v>2.4525000000000002E-2</v>
      </c>
      <c r="M135" s="88">
        <v>3.3154999999999997E-2</v>
      </c>
      <c r="N135" s="88">
        <v>-6.0999999999999999E-5</v>
      </c>
      <c r="O135" s="88">
        <v>5.7200000000000003E-4</v>
      </c>
      <c r="P135" s="88">
        <v>2.1570000000000001E-3</v>
      </c>
      <c r="Q135" s="88">
        <v>3.8730000000000001E-3</v>
      </c>
      <c r="R135" s="88">
        <v>5.4489999999999999E-3</v>
      </c>
      <c r="S135" s="88">
        <v>6.7320000000000001E-3</v>
      </c>
      <c r="T135" s="88">
        <v>7.9950000000000004E-3</v>
      </c>
      <c r="U135" s="88">
        <v>9.9970000000000007E-3</v>
      </c>
      <c r="V135" s="88">
        <v>1.2186000000000001E-2</v>
      </c>
      <c r="W135" s="88">
        <v>2.7314999999999999E-2</v>
      </c>
      <c r="X135" s="88">
        <v>4.2229000000000003E-2</v>
      </c>
      <c r="Y135" s="88">
        <v>5.5650999999999999E-2</v>
      </c>
      <c r="Z135" s="88">
        <v>6.8094000000000002E-2</v>
      </c>
      <c r="AA135" s="88">
        <v>7.9941999999999999E-2</v>
      </c>
      <c r="AB135" s="88">
        <v>9.1452000000000006E-2</v>
      </c>
      <c r="AC135" s="88">
        <v>0.102779</v>
      </c>
      <c r="AD135" s="88">
        <v>0.11401</v>
      </c>
      <c r="AE135" s="88">
        <v>0.125192</v>
      </c>
      <c r="AF135" s="88">
        <v>5.3300000000000005E-4</v>
      </c>
      <c r="AG135" s="88">
        <v>2.8800000000000001E-4</v>
      </c>
      <c r="AH135" s="88">
        <v>1.487E-3</v>
      </c>
      <c r="AI135" s="88">
        <v>3.4020000000000001E-3</v>
      </c>
      <c r="AJ135" s="88">
        <v>5.1710000000000002E-3</v>
      </c>
      <c r="AK135" s="88">
        <v>6.5199999999999998E-3</v>
      </c>
      <c r="AL135" s="88">
        <v>7.9500000000000005E-3</v>
      </c>
      <c r="AM135" s="88">
        <v>1.0233000000000001E-2</v>
      </c>
      <c r="AN135" s="88">
        <v>1.2082000000000001E-2</v>
      </c>
      <c r="AO135" s="88">
        <v>2.0455999999999998E-2</v>
      </c>
      <c r="AP135" s="88">
        <v>2.6845999999999998E-2</v>
      </c>
      <c r="AQ135" s="88">
        <v>3.2349999999999997E-2</v>
      </c>
      <c r="AR135" s="88">
        <v>3.7110999999999998E-2</v>
      </c>
      <c r="AS135" s="88">
        <v>4.4859999999999997E-2</v>
      </c>
      <c r="AT135" s="88">
        <v>5.2019999999999997E-2</v>
      </c>
      <c r="AU135" s="88">
        <v>5.8036999999999998E-2</v>
      </c>
      <c r="AV135" s="88">
        <v>6.4246999999999999E-2</v>
      </c>
      <c r="AW135" s="88">
        <v>7.0558999999999997E-2</v>
      </c>
      <c r="AX135" s="88">
        <v>1.8799999999999999E-4</v>
      </c>
      <c r="AY135" s="88">
        <v>4.4200000000000001E-4</v>
      </c>
      <c r="AZ135" s="88">
        <v>1.008E-3</v>
      </c>
      <c r="BA135" s="88">
        <v>1.5820000000000001E-3</v>
      </c>
      <c r="BB135" s="88">
        <v>2.1159999999999998E-3</v>
      </c>
      <c r="BC135" s="88">
        <v>2.725E-3</v>
      </c>
      <c r="BD135" s="88">
        <v>3.333E-3</v>
      </c>
      <c r="BE135" s="88">
        <v>4.5440000000000003E-3</v>
      </c>
      <c r="BF135" s="88">
        <v>5.4780000000000002E-3</v>
      </c>
      <c r="BG135" s="88">
        <v>1.1693E-2</v>
      </c>
      <c r="BH135" s="88">
        <v>1.7461000000000001E-2</v>
      </c>
      <c r="BI135" s="88">
        <v>2.3106999999999999E-2</v>
      </c>
      <c r="BJ135" s="88">
        <v>2.8684999999999999E-2</v>
      </c>
      <c r="BK135" s="88">
        <v>3.4224999999999998E-2</v>
      </c>
      <c r="BL135" s="88">
        <v>3.9745000000000003E-2</v>
      </c>
      <c r="BM135" s="88">
        <v>4.5252000000000001E-2</v>
      </c>
      <c r="BN135" s="88">
        <v>5.0751999999999999E-2</v>
      </c>
      <c r="BO135" s="88">
        <v>5.6246999999999998E-2</v>
      </c>
      <c r="BP135" s="89">
        <v>1.0000000000000001E-5</v>
      </c>
      <c r="BQ135" s="88">
        <v>2.9E-5</v>
      </c>
      <c r="BR135" s="88">
        <v>5.7000000000000003E-5</v>
      </c>
      <c r="BS135" s="88">
        <v>1.17E-4</v>
      </c>
      <c r="BT135" s="88">
        <v>1.83E-4</v>
      </c>
      <c r="BU135" s="88">
        <v>2.5900000000000001E-4</v>
      </c>
      <c r="BV135" s="88">
        <v>3.5599999999999998E-4</v>
      </c>
      <c r="BW135" s="88">
        <v>4.5600000000000003E-4</v>
      </c>
      <c r="BX135" s="88">
        <v>6.8400000000000004E-4</v>
      </c>
      <c r="BY135" s="88">
        <v>8.6799999999999996E-4</v>
      </c>
      <c r="BZ135" s="88">
        <v>4.86E-4</v>
      </c>
      <c r="CA135" s="88">
        <v>-8.5400000000000005E-4</v>
      </c>
      <c r="CB135" s="88">
        <v>-9.7999999999999997E-5</v>
      </c>
      <c r="CC135" s="88">
        <v>3.3000000000000003E-5</v>
      </c>
      <c r="CD135" s="88">
        <v>2.0351000000000001E-2</v>
      </c>
      <c r="CE135" s="88">
        <v>-9.2639999999999997E-3</v>
      </c>
      <c r="CF135" s="88">
        <v>2.9550000000000002E-3</v>
      </c>
    </row>
    <row r="136" spans="1:84" ht="15.75" thickBot="1" x14ac:dyDescent="0.3">
      <c r="A136" s="86">
        <v>24</v>
      </c>
      <c r="B136" s="88">
        <v>7.4999999999999993E-5</v>
      </c>
      <c r="C136" s="88">
        <v>3.19E-4</v>
      </c>
      <c r="D136" s="88">
        <v>9.2400000000000002E-4</v>
      </c>
      <c r="E136" s="88">
        <v>2.6549999999999998E-3</v>
      </c>
      <c r="F136" s="88">
        <v>4.6100000000000004E-3</v>
      </c>
      <c r="G136" s="88">
        <v>6.5880000000000001E-3</v>
      </c>
      <c r="H136" s="88">
        <v>8.5389999999999997E-3</v>
      </c>
      <c r="I136" s="88">
        <v>1.0579E-2</v>
      </c>
      <c r="J136" s="88">
        <v>1.4315E-2</v>
      </c>
      <c r="K136" s="88">
        <v>1.7680000000000001E-2</v>
      </c>
      <c r="L136" s="88">
        <v>3.1981000000000002E-2</v>
      </c>
      <c r="M136" s="88">
        <v>4.3483000000000001E-2</v>
      </c>
      <c r="N136" s="88">
        <v>-2.13E-4</v>
      </c>
      <c r="O136" s="88">
        <v>4.8000000000000001E-4</v>
      </c>
      <c r="P136" s="88">
        <v>2.4090000000000001E-3</v>
      </c>
      <c r="Q136" s="88">
        <v>4.6100000000000004E-3</v>
      </c>
      <c r="R136" s="88">
        <v>6.6270000000000001E-3</v>
      </c>
      <c r="S136" s="88">
        <v>8.2380000000000005E-3</v>
      </c>
      <c r="T136" s="88">
        <v>9.7890000000000008E-3</v>
      </c>
      <c r="U136" s="88">
        <v>1.2212000000000001E-2</v>
      </c>
      <c r="V136" s="88">
        <v>1.4899000000000001E-2</v>
      </c>
      <c r="W136" s="88">
        <v>3.4738999999999999E-2</v>
      </c>
      <c r="X136" s="88">
        <v>5.5650999999999999E-2</v>
      </c>
      <c r="Y136" s="88">
        <v>7.5074000000000002E-2</v>
      </c>
      <c r="Z136" s="88">
        <v>9.3326000000000006E-2</v>
      </c>
      <c r="AA136" s="88">
        <v>0.11079700000000001</v>
      </c>
      <c r="AB136" s="88">
        <v>0.12779299999999999</v>
      </c>
      <c r="AC136" s="88">
        <v>0.144513</v>
      </c>
      <c r="AD136" s="88">
        <v>0.161076</v>
      </c>
      <c r="AE136" s="88">
        <v>0.17754800000000001</v>
      </c>
      <c r="AF136" s="88">
        <v>6.3100000000000005E-4</v>
      </c>
      <c r="AG136" s="88">
        <v>2.8800000000000001E-4</v>
      </c>
      <c r="AH136" s="88">
        <v>1.8569999999999999E-3</v>
      </c>
      <c r="AI136" s="88">
        <v>4.3769999999999998E-3</v>
      </c>
      <c r="AJ136" s="88">
        <v>6.6819999999999996E-3</v>
      </c>
      <c r="AK136" s="88">
        <v>8.4220000000000007E-3</v>
      </c>
      <c r="AL136" s="88">
        <v>1.0257E-2</v>
      </c>
      <c r="AM136" s="88">
        <v>1.3188999999999999E-2</v>
      </c>
      <c r="AN136" s="88">
        <v>1.5578E-2</v>
      </c>
      <c r="AO136" s="88">
        <v>2.6530999999999999E-2</v>
      </c>
      <c r="AP136" s="88">
        <v>3.4896000000000003E-2</v>
      </c>
      <c r="AQ136" s="88">
        <v>4.2020000000000002E-2</v>
      </c>
      <c r="AR136" s="88">
        <v>4.8108999999999999E-2</v>
      </c>
      <c r="AS136" s="88">
        <v>5.8044999999999999E-2</v>
      </c>
      <c r="AT136" s="88">
        <v>6.7229999999999998E-2</v>
      </c>
      <c r="AU136" s="88">
        <v>7.4975E-2</v>
      </c>
      <c r="AV136" s="88">
        <v>8.3006999999999997E-2</v>
      </c>
      <c r="AW136" s="88">
        <v>9.1199000000000002E-2</v>
      </c>
      <c r="AX136" s="88">
        <v>2.3000000000000001E-4</v>
      </c>
      <c r="AY136" s="88">
        <v>5.4699999999999996E-4</v>
      </c>
      <c r="AZ136" s="88">
        <v>1.261E-3</v>
      </c>
      <c r="BA136" s="88">
        <v>1.99E-3</v>
      </c>
      <c r="BB136" s="88">
        <v>2.6719999999999999E-3</v>
      </c>
      <c r="BC136" s="88">
        <v>3.4489999999999998E-3</v>
      </c>
      <c r="BD136" s="88">
        <v>4.2259999999999997E-3</v>
      </c>
      <c r="BE136" s="88">
        <v>5.777E-3</v>
      </c>
      <c r="BF136" s="88">
        <v>6.973E-3</v>
      </c>
      <c r="BG136" s="88">
        <v>1.4906000000000001E-2</v>
      </c>
      <c r="BH136" s="88">
        <v>2.2258E-2</v>
      </c>
      <c r="BI136" s="88">
        <v>2.9453E-2</v>
      </c>
      <c r="BJ136" s="88">
        <v>3.6559000000000001E-2</v>
      </c>
      <c r="BK136" s="88">
        <v>4.3617999999999997E-2</v>
      </c>
      <c r="BL136" s="88">
        <v>5.0650000000000001E-2</v>
      </c>
      <c r="BM136" s="88">
        <v>5.7667000000000003E-2</v>
      </c>
      <c r="BN136" s="88">
        <v>6.4673999999999995E-2</v>
      </c>
      <c r="BO136" s="88">
        <v>7.1675000000000003E-2</v>
      </c>
      <c r="BP136" s="89">
        <v>1.8E-5</v>
      </c>
      <c r="BQ136" s="88">
        <v>5.1E-5</v>
      </c>
      <c r="BR136" s="88">
        <v>9.2999999999999997E-5</v>
      </c>
      <c r="BS136" s="88">
        <v>1.63E-4</v>
      </c>
      <c r="BT136" s="88">
        <v>2.2699999999999999E-4</v>
      </c>
      <c r="BU136" s="88">
        <v>3.0200000000000002E-4</v>
      </c>
      <c r="BV136" s="88">
        <v>4.06E-4</v>
      </c>
      <c r="BW136" s="88">
        <v>5.1800000000000001E-4</v>
      </c>
      <c r="BX136" s="88">
        <v>7.9100000000000004E-4</v>
      </c>
      <c r="BY136" s="88">
        <v>1.021E-3</v>
      </c>
      <c r="BZ136" s="88">
        <v>5.5699999999999999E-4</v>
      </c>
      <c r="CA136" s="88">
        <v>-1.023E-3</v>
      </c>
      <c r="CB136" s="88">
        <v>-1.06E-4</v>
      </c>
      <c r="CC136" s="88">
        <v>5.1999999999999997E-5</v>
      </c>
      <c r="CD136" s="88">
        <v>2.6016000000000001E-2</v>
      </c>
      <c r="CE136" s="88">
        <v>-1.1424E-2</v>
      </c>
      <c r="CF136" s="88">
        <v>2.6280000000000001E-3</v>
      </c>
    </row>
    <row r="137" spans="1:84" ht="15.75" thickBot="1" x14ac:dyDescent="0.3">
      <c r="A137" s="86">
        <v>25</v>
      </c>
      <c r="B137" s="88">
        <v>8.8999999999999995E-5</v>
      </c>
      <c r="C137" s="88">
        <v>3.8499999999999998E-4</v>
      </c>
      <c r="D137" s="88">
        <v>1.121E-3</v>
      </c>
      <c r="E137" s="88">
        <v>3.2360000000000002E-3</v>
      </c>
      <c r="F137" s="88">
        <v>5.6319999999999999E-3</v>
      </c>
      <c r="G137" s="88">
        <v>8.0490000000000006E-3</v>
      </c>
      <c r="H137" s="88">
        <v>1.0422000000000001E-2</v>
      </c>
      <c r="I137" s="88">
        <v>1.2891E-2</v>
      </c>
      <c r="J137" s="88">
        <v>1.7399000000000001E-2</v>
      </c>
      <c r="K137" s="88">
        <v>2.1461000000000001E-2</v>
      </c>
      <c r="L137" s="88">
        <v>3.8852999999999999E-2</v>
      </c>
      <c r="M137" s="88">
        <v>5.2942000000000003E-2</v>
      </c>
      <c r="N137" s="88">
        <v>-3.2899999999999997E-4</v>
      </c>
      <c r="O137" s="88">
        <v>4.1899999999999999E-4</v>
      </c>
      <c r="P137" s="88">
        <v>2.673E-3</v>
      </c>
      <c r="Q137" s="88">
        <v>5.3429999999999997E-3</v>
      </c>
      <c r="R137" s="88">
        <v>7.7889999999999999E-3</v>
      </c>
      <c r="S137" s="88">
        <v>9.7169999999999999E-3</v>
      </c>
      <c r="T137" s="88">
        <v>1.154E-2</v>
      </c>
      <c r="U137" s="88">
        <v>1.4345E-2</v>
      </c>
      <c r="V137" s="88">
        <v>1.7472000000000001E-2</v>
      </c>
      <c r="W137" s="88">
        <v>4.1555000000000002E-2</v>
      </c>
      <c r="X137" s="88">
        <v>6.8094000000000002E-2</v>
      </c>
      <c r="Y137" s="88">
        <v>9.3326000000000006E-2</v>
      </c>
      <c r="Z137" s="88">
        <v>0.117303</v>
      </c>
      <c r="AA137" s="88">
        <v>0.14036599999999999</v>
      </c>
      <c r="AB137" s="88">
        <v>0.16283800000000001</v>
      </c>
      <c r="AC137" s="88">
        <v>0.184948</v>
      </c>
      <c r="AD137" s="88">
        <v>0.20684</v>
      </c>
      <c r="AE137" s="88">
        <v>0.2286</v>
      </c>
      <c r="AF137" s="88">
        <v>7.0899999999999999E-4</v>
      </c>
      <c r="AG137" s="88">
        <v>2.7900000000000001E-4</v>
      </c>
      <c r="AH137" s="88">
        <v>2.2190000000000001E-3</v>
      </c>
      <c r="AI137" s="88">
        <v>5.3290000000000004E-3</v>
      </c>
      <c r="AJ137" s="88">
        <v>8.1440000000000002E-3</v>
      </c>
      <c r="AK137" s="88">
        <v>1.0244E-2</v>
      </c>
      <c r="AL137" s="88">
        <v>1.2449E-2</v>
      </c>
      <c r="AM137" s="88">
        <v>1.5965E-2</v>
      </c>
      <c r="AN137" s="88">
        <v>1.8841E-2</v>
      </c>
      <c r="AO137" s="88">
        <v>3.2146000000000001E-2</v>
      </c>
      <c r="AP137" s="88">
        <v>4.2314999999999998E-2</v>
      </c>
      <c r="AQ137" s="88">
        <v>5.0916999999999997E-2</v>
      </c>
      <c r="AR137" s="88">
        <v>5.8214000000000002E-2</v>
      </c>
      <c r="AS137" s="88">
        <v>7.0139999999999994E-2</v>
      </c>
      <c r="AT137" s="88">
        <v>8.1162999999999999E-2</v>
      </c>
      <c r="AU137" s="88">
        <v>9.0470999999999996E-2</v>
      </c>
      <c r="AV137" s="88">
        <v>0.10015300000000001</v>
      </c>
      <c r="AW137" s="88">
        <v>0.110046</v>
      </c>
      <c r="AX137" s="88">
        <v>2.6699999999999998E-4</v>
      </c>
      <c r="AY137" s="88">
        <v>6.4199999999999999E-4</v>
      </c>
      <c r="AZ137" s="88">
        <v>1.4909999999999999E-3</v>
      </c>
      <c r="BA137" s="88">
        <v>2.362E-3</v>
      </c>
      <c r="BB137" s="88">
        <v>3.1770000000000001E-3</v>
      </c>
      <c r="BC137" s="88">
        <v>4.1070000000000004E-3</v>
      </c>
      <c r="BD137" s="88">
        <v>5.0369999999999998E-3</v>
      </c>
      <c r="BE137" s="88">
        <v>6.8960000000000002E-3</v>
      </c>
      <c r="BF137" s="88">
        <v>8.3300000000000006E-3</v>
      </c>
      <c r="BG137" s="88">
        <v>1.7817E-2</v>
      </c>
      <c r="BH137" s="88">
        <v>2.6602000000000001E-2</v>
      </c>
      <c r="BI137" s="88">
        <v>3.5199000000000001E-2</v>
      </c>
      <c r="BJ137" s="88">
        <v>4.3688999999999999E-2</v>
      </c>
      <c r="BK137" s="88">
        <v>5.2122000000000002E-2</v>
      </c>
      <c r="BL137" s="88">
        <v>6.0524000000000001E-2</v>
      </c>
      <c r="BM137" s="88">
        <v>6.8905999999999995E-2</v>
      </c>
      <c r="BN137" s="88">
        <v>7.7277999999999999E-2</v>
      </c>
      <c r="BO137" s="88">
        <v>8.5640999999999995E-2</v>
      </c>
      <c r="BP137" s="89">
        <v>2.5000000000000001E-5</v>
      </c>
      <c r="BQ137" s="88">
        <v>7.1000000000000005E-5</v>
      </c>
      <c r="BR137" s="88">
        <v>1.27E-4</v>
      </c>
      <c r="BS137" s="88">
        <v>2.05E-4</v>
      </c>
      <c r="BT137" s="88">
        <v>2.63E-4</v>
      </c>
      <c r="BU137" s="88">
        <v>3.3E-4</v>
      </c>
      <c r="BV137" s="88">
        <v>4.3399999999999998E-4</v>
      </c>
      <c r="BW137" s="88">
        <v>5.5199999999999997E-4</v>
      </c>
      <c r="BX137" s="88">
        <v>8.4999999999999995E-4</v>
      </c>
      <c r="BY137" s="88">
        <v>1.1069999999999999E-3</v>
      </c>
      <c r="BZ137" s="88">
        <v>5.44E-4</v>
      </c>
      <c r="CA137" s="88">
        <v>-1.17E-3</v>
      </c>
      <c r="CB137" s="88">
        <v>-1.05E-4</v>
      </c>
      <c r="CC137" s="88">
        <v>6.9999999999999994E-5</v>
      </c>
      <c r="CD137" s="88">
        <v>3.1172999999999999E-2</v>
      </c>
      <c r="CE137" s="88">
        <v>-1.3311999999999999E-2</v>
      </c>
      <c r="CF137" s="88">
        <v>2.2339999999999999E-3</v>
      </c>
    </row>
    <row r="138" spans="1:84" ht="15.75" thickBot="1" x14ac:dyDescent="0.3">
      <c r="A138" s="86">
        <v>26</v>
      </c>
      <c r="B138" s="88">
        <v>1.02E-4</v>
      </c>
      <c r="C138" s="88">
        <v>4.4799999999999999E-4</v>
      </c>
      <c r="D138" s="88">
        <v>1.3110000000000001E-3</v>
      </c>
      <c r="E138" s="88">
        <v>3.8E-3</v>
      </c>
      <c r="F138" s="88">
        <v>6.6220000000000003E-3</v>
      </c>
      <c r="G138" s="88">
        <v>9.4599999999999997E-3</v>
      </c>
      <c r="H138" s="88">
        <v>1.2234999999999999E-2</v>
      </c>
      <c r="I138" s="88">
        <v>1.5114000000000001E-2</v>
      </c>
      <c r="J138" s="88">
        <v>2.0355999999999999E-2</v>
      </c>
      <c r="K138" s="88">
        <v>2.5078E-2</v>
      </c>
      <c r="L138" s="88">
        <v>4.5395999999999999E-2</v>
      </c>
      <c r="M138" s="88">
        <v>6.1920000000000003E-2</v>
      </c>
      <c r="N138" s="88">
        <v>-4.2400000000000001E-4</v>
      </c>
      <c r="O138" s="88">
        <v>3.77E-4</v>
      </c>
      <c r="P138" s="88">
        <v>2.9450000000000001E-3</v>
      </c>
      <c r="Q138" s="88">
        <v>6.0720000000000001E-3</v>
      </c>
      <c r="R138" s="88">
        <v>8.9370000000000005E-3</v>
      </c>
      <c r="S138" s="88">
        <v>1.1174999999999999E-2</v>
      </c>
      <c r="T138" s="88">
        <v>1.3261999999999999E-2</v>
      </c>
      <c r="U138" s="88">
        <v>1.643E-2</v>
      </c>
      <c r="V138" s="88">
        <v>1.9970999999999999E-2</v>
      </c>
      <c r="W138" s="88">
        <v>4.8037000000000003E-2</v>
      </c>
      <c r="X138" s="88">
        <v>7.9941999999999999E-2</v>
      </c>
      <c r="Y138" s="88">
        <v>0.11079700000000001</v>
      </c>
      <c r="Z138" s="88">
        <v>0.14036599999999999</v>
      </c>
      <c r="AA138" s="88">
        <v>0.16891600000000001</v>
      </c>
      <c r="AB138" s="88">
        <v>0.196771</v>
      </c>
      <c r="AC138" s="88">
        <v>0.22418399999999999</v>
      </c>
      <c r="AD138" s="88">
        <v>0.25131999999999999</v>
      </c>
      <c r="AE138" s="88">
        <v>0.278283</v>
      </c>
      <c r="AF138" s="88">
        <v>7.76E-4</v>
      </c>
      <c r="AG138" s="88">
        <v>2.6600000000000001E-4</v>
      </c>
      <c r="AH138" s="88">
        <v>2.5739999999999999E-3</v>
      </c>
      <c r="AI138" s="88">
        <v>6.2620000000000002E-3</v>
      </c>
      <c r="AJ138" s="88">
        <v>9.5689999999999994E-3</v>
      </c>
      <c r="AK138" s="88">
        <v>1.2012E-2</v>
      </c>
      <c r="AL138" s="88">
        <v>1.4567999999999999E-2</v>
      </c>
      <c r="AM138" s="88">
        <v>1.8634000000000001E-2</v>
      </c>
      <c r="AN138" s="88">
        <v>2.1967E-2</v>
      </c>
      <c r="AO138" s="88">
        <v>3.7491999999999998E-2</v>
      </c>
      <c r="AP138" s="88">
        <v>4.9367000000000001E-2</v>
      </c>
      <c r="AQ138" s="88">
        <v>5.9366000000000002E-2</v>
      </c>
      <c r="AR138" s="88">
        <v>6.7803000000000002E-2</v>
      </c>
      <c r="AS138" s="88">
        <v>8.1612000000000004E-2</v>
      </c>
      <c r="AT138" s="88">
        <v>9.4370999999999997E-2</v>
      </c>
      <c r="AU138" s="88">
        <v>0.105154</v>
      </c>
      <c r="AV138" s="88">
        <v>0.116392</v>
      </c>
      <c r="AW138" s="88">
        <v>0.12789200000000001</v>
      </c>
      <c r="AX138" s="88">
        <v>3.01E-4</v>
      </c>
      <c r="AY138" s="88">
        <v>7.2999999999999996E-4</v>
      </c>
      <c r="AZ138" s="88">
        <v>1.7080000000000001E-3</v>
      </c>
      <c r="BA138" s="88">
        <v>2.7139999999999998E-3</v>
      </c>
      <c r="BB138" s="88">
        <v>3.656E-3</v>
      </c>
      <c r="BC138" s="88">
        <v>4.7289999999999997E-3</v>
      </c>
      <c r="BD138" s="88">
        <v>5.8050000000000003E-3</v>
      </c>
      <c r="BE138" s="88">
        <v>7.9520000000000007E-3</v>
      </c>
      <c r="BF138" s="88">
        <v>9.6100000000000005E-3</v>
      </c>
      <c r="BG138" s="88">
        <v>2.0563999999999999E-2</v>
      </c>
      <c r="BH138" s="88">
        <v>3.0702E-2</v>
      </c>
      <c r="BI138" s="88">
        <v>4.0620999999999997E-2</v>
      </c>
      <c r="BJ138" s="88">
        <v>5.0416999999999997E-2</v>
      </c>
      <c r="BK138" s="88">
        <v>6.0145999999999998E-2</v>
      </c>
      <c r="BL138" s="88">
        <v>6.9838999999999998E-2</v>
      </c>
      <c r="BM138" s="88">
        <v>7.9510999999999998E-2</v>
      </c>
      <c r="BN138" s="88">
        <v>8.9168999999999998E-2</v>
      </c>
      <c r="BO138" s="88">
        <v>9.8818000000000003E-2</v>
      </c>
      <c r="BP138" s="89">
        <v>3.1999999999999999E-5</v>
      </c>
      <c r="BQ138" s="88">
        <v>9.1000000000000003E-5</v>
      </c>
      <c r="BR138" s="88">
        <v>1.5899999999999999E-4</v>
      </c>
      <c r="BS138" s="88">
        <v>2.43E-4</v>
      </c>
      <c r="BT138" s="88">
        <v>2.9300000000000002E-4</v>
      </c>
      <c r="BU138" s="88">
        <v>3.5300000000000002E-4</v>
      </c>
      <c r="BV138" s="88">
        <v>4.5399999999999998E-4</v>
      </c>
      <c r="BW138" s="88">
        <v>5.7399999999999997E-4</v>
      </c>
      <c r="BX138" s="88">
        <v>8.8800000000000001E-4</v>
      </c>
      <c r="BY138" s="88">
        <v>1.1640000000000001E-3</v>
      </c>
      <c r="BZ138" s="88">
        <v>4.8700000000000002E-4</v>
      </c>
      <c r="CA138" s="88">
        <v>-1.307E-3</v>
      </c>
      <c r="CB138" s="88">
        <v>-9.8999999999999994E-5</v>
      </c>
      <c r="CC138" s="88">
        <v>8.7999999999999998E-5</v>
      </c>
      <c r="CD138" s="88">
        <v>3.6069999999999998E-2</v>
      </c>
      <c r="CE138" s="88">
        <v>-1.5099E-2</v>
      </c>
      <c r="CF138" s="88">
        <v>1.8519999999999999E-3</v>
      </c>
    </row>
    <row r="139" spans="1:84" ht="15.75" thickBot="1" x14ac:dyDescent="0.3">
      <c r="A139" s="86">
        <v>27</v>
      </c>
      <c r="B139" s="88">
        <v>1.1400000000000001E-4</v>
      </c>
      <c r="C139" s="88">
        <v>5.0900000000000001E-4</v>
      </c>
      <c r="D139" s="88">
        <v>1.4970000000000001E-3</v>
      </c>
      <c r="E139" s="88">
        <v>4.352E-3</v>
      </c>
      <c r="F139" s="88">
        <v>7.5909999999999997E-3</v>
      </c>
      <c r="G139" s="88">
        <v>1.0841E-2</v>
      </c>
      <c r="H139" s="88">
        <v>1.4008E-2</v>
      </c>
      <c r="I139" s="88">
        <v>1.7284999999999998E-2</v>
      </c>
      <c r="J139" s="88">
        <v>2.3238999999999999E-2</v>
      </c>
      <c r="K139" s="88">
        <v>2.8603E-2</v>
      </c>
      <c r="L139" s="88">
        <v>5.1757999999999998E-2</v>
      </c>
      <c r="M139" s="88">
        <v>7.0639999999999994E-2</v>
      </c>
      <c r="N139" s="88">
        <v>-5.0799999999999999E-4</v>
      </c>
      <c r="O139" s="88">
        <v>3.4600000000000001E-4</v>
      </c>
      <c r="P139" s="88">
        <v>3.2209999999999999E-3</v>
      </c>
      <c r="Q139" s="88">
        <v>6.7980000000000002E-3</v>
      </c>
      <c r="R139" s="88">
        <v>1.0076E-2</v>
      </c>
      <c r="S139" s="88">
        <v>1.2618000000000001E-2</v>
      </c>
      <c r="T139" s="88">
        <v>1.4964999999999999E-2</v>
      </c>
      <c r="U139" s="88">
        <v>1.8488999999999998E-2</v>
      </c>
      <c r="V139" s="88">
        <v>2.2431E-2</v>
      </c>
      <c r="W139" s="88">
        <v>5.4344000000000003E-2</v>
      </c>
      <c r="X139" s="88">
        <v>9.1452000000000006E-2</v>
      </c>
      <c r="Y139" s="88">
        <v>0.12779299999999999</v>
      </c>
      <c r="Z139" s="88">
        <v>0.16283800000000001</v>
      </c>
      <c r="AA139" s="88">
        <v>0.196771</v>
      </c>
      <c r="AB139" s="88">
        <v>0.22991400000000001</v>
      </c>
      <c r="AC139" s="88">
        <v>0.26253700000000002</v>
      </c>
      <c r="AD139" s="88">
        <v>0.29482700000000001</v>
      </c>
      <c r="AE139" s="88">
        <v>0.32690200000000003</v>
      </c>
      <c r="AF139" s="88">
        <v>8.3900000000000001E-4</v>
      </c>
      <c r="AG139" s="88">
        <v>2.5099999999999998E-4</v>
      </c>
      <c r="AH139" s="88">
        <v>2.9239999999999999E-3</v>
      </c>
      <c r="AI139" s="88">
        <v>7.1809999999999999E-3</v>
      </c>
      <c r="AJ139" s="88">
        <v>1.0969E-2</v>
      </c>
      <c r="AK139" s="88">
        <v>1.3746E-2</v>
      </c>
      <c r="AL139" s="88">
        <v>1.6643999999999999E-2</v>
      </c>
      <c r="AM139" s="88">
        <v>2.1240999999999999E-2</v>
      </c>
      <c r="AN139" s="88">
        <v>2.5017000000000001E-2</v>
      </c>
      <c r="AO139" s="88">
        <v>4.2691E-2</v>
      </c>
      <c r="AP139" s="88">
        <v>5.6218999999999998E-2</v>
      </c>
      <c r="AQ139" s="88">
        <v>6.7572999999999994E-2</v>
      </c>
      <c r="AR139" s="88">
        <v>7.7116000000000004E-2</v>
      </c>
      <c r="AS139" s="88">
        <v>9.2752000000000001E-2</v>
      </c>
      <c r="AT139" s="88">
        <v>0.107195</v>
      </c>
      <c r="AU139" s="88">
        <v>0.119408</v>
      </c>
      <c r="AV139" s="88">
        <v>0.132156</v>
      </c>
      <c r="AW139" s="88">
        <v>0.14521400000000001</v>
      </c>
      <c r="AX139" s="88">
        <v>3.3300000000000002E-4</v>
      </c>
      <c r="AY139" s="88">
        <v>8.1599999999999999E-4</v>
      </c>
      <c r="AZ139" s="88">
        <v>1.9189999999999999E-3</v>
      </c>
      <c r="BA139" s="88">
        <v>3.055E-3</v>
      </c>
      <c r="BB139" s="88">
        <v>4.1200000000000004E-3</v>
      </c>
      <c r="BC139" s="88">
        <v>5.3330000000000001E-3</v>
      </c>
      <c r="BD139" s="88">
        <v>6.5490000000000001E-3</v>
      </c>
      <c r="BE139" s="88">
        <v>8.9770000000000006E-3</v>
      </c>
      <c r="BF139" s="88">
        <v>1.0852000000000001E-2</v>
      </c>
      <c r="BG139" s="88">
        <v>2.3227000000000001E-2</v>
      </c>
      <c r="BH139" s="88">
        <v>3.4674999999999997E-2</v>
      </c>
      <c r="BI139" s="88">
        <v>4.5876E-2</v>
      </c>
      <c r="BJ139" s="88">
        <v>5.6938000000000002E-2</v>
      </c>
      <c r="BK139" s="88">
        <v>6.7923999999999998E-2</v>
      </c>
      <c r="BL139" s="88">
        <v>7.8868999999999995E-2</v>
      </c>
      <c r="BM139" s="88">
        <v>8.9789999999999995E-2</v>
      </c>
      <c r="BN139" s="88">
        <v>0.10069599999999999</v>
      </c>
      <c r="BO139" s="88">
        <v>0.111592</v>
      </c>
      <c r="BP139" s="89">
        <v>3.8999999999999999E-5</v>
      </c>
      <c r="BQ139" s="88">
        <v>1.1E-4</v>
      </c>
      <c r="BR139" s="88">
        <v>1.8900000000000001E-4</v>
      </c>
      <c r="BS139" s="88">
        <v>2.7999999999999998E-4</v>
      </c>
      <c r="BT139" s="88">
        <v>3.2200000000000002E-4</v>
      </c>
      <c r="BU139" s="88">
        <v>3.7300000000000001E-4</v>
      </c>
      <c r="BV139" s="88">
        <v>4.7100000000000001E-4</v>
      </c>
      <c r="BW139" s="88">
        <v>5.9299999999999999E-4</v>
      </c>
      <c r="BX139" s="88">
        <v>9.2000000000000003E-4</v>
      </c>
      <c r="BY139" s="88">
        <v>1.2099999999999999E-3</v>
      </c>
      <c r="BZ139" s="88">
        <v>4.0999999999999999E-4</v>
      </c>
      <c r="CA139" s="88">
        <v>-1.441E-3</v>
      </c>
      <c r="CB139" s="88">
        <v>-9.2999999999999997E-5</v>
      </c>
      <c r="CC139" s="88">
        <v>1.06E-4</v>
      </c>
      <c r="CD139" s="88">
        <v>4.0837999999999999E-2</v>
      </c>
      <c r="CE139" s="88">
        <v>-1.6851999999999999E-2</v>
      </c>
      <c r="CF139" s="88">
        <v>1.495E-3</v>
      </c>
    </row>
    <row r="140" spans="1:84" ht="15.75" thickBot="1" x14ac:dyDescent="0.3">
      <c r="A140" s="86">
        <v>28</v>
      </c>
      <c r="B140" s="88">
        <v>1.26E-4</v>
      </c>
      <c r="C140" s="88">
        <v>5.6899999999999995E-4</v>
      </c>
      <c r="D140" s="88">
        <v>1.681E-3</v>
      </c>
      <c r="E140" s="88">
        <v>4.8979999999999996E-3</v>
      </c>
      <c r="F140" s="88">
        <v>8.548E-3</v>
      </c>
      <c r="G140" s="88">
        <v>1.2204E-2</v>
      </c>
      <c r="H140" s="88">
        <v>1.5755999999999999E-2</v>
      </c>
      <c r="I140" s="88">
        <v>1.9425999999999999E-2</v>
      </c>
      <c r="J140" s="88">
        <v>2.6082000000000001E-2</v>
      </c>
      <c r="K140" s="88">
        <v>3.2079000000000003E-2</v>
      </c>
      <c r="L140" s="88">
        <v>5.8027000000000002E-2</v>
      </c>
      <c r="M140" s="88">
        <v>7.9226000000000005E-2</v>
      </c>
      <c r="N140" s="88">
        <v>-5.8799999999999998E-4</v>
      </c>
      <c r="O140" s="88">
        <v>3.2000000000000003E-4</v>
      </c>
      <c r="P140" s="88">
        <v>3.5000000000000001E-3</v>
      </c>
      <c r="Q140" s="88">
        <v>7.522E-3</v>
      </c>
      <c r="R140" s="88">
        <v>1.1209E-2</v>
      </c>
      <c r="S140" s="88">
        <v>1.4052E-2</v>
      </c>
      <c r="T140" s="88">
        <v>1.6657999999999999E-2</v>
      </c>
      <c r="U140" s="88">
        <v>2.0535999999999999E-2</v>
      </c>
      <c r="V140" s="88">
        <v>2.4874E-2</v>
      </c>
      <c r="W140" s="88">
        <v>6.0566000000000002E-2</v>
      </c>
      <c r="X140" s="88">
        <v>0.102779</v>
      </c>
      <c r="Y140" s="88">
        <v>0.144513</v>
      </c>
      <c r="Z140" s="88">
        <v>0.184948</v>
      </c>
      <c r="AA140" s="88">
        <v>0.22418399999999999</v>
      </c>
      <c r="AB140" s="88">
        <v>0.26253700000000002</v>
      </c>
      <c r="AC140" s="88">
        <v>0.30029499999999998</v>
      </c>
      <c r="AD140" s="88">
        <v>0.33766499999999999</v>
      </c>
      <c r="AE140" s="88">
        <v>0.37478099999999998</v>
      </c>
      <c r="AF140" s="88">
        <v>8.9999999999999998E-4</v>
      </c>
      <c r="AG140" s="88">
        <v>2.3599999999999999E-4</v>
      </c>
      <c r="AH140" s="88">
        <v>3.271E-3</v>
      </c>
      <c r="AI140" s="88">
        <v>8.0909999999999992E-3</v>
      </c>
      <c r="AJ140" s="88">
        <v>1.2354E-2</v>
      </c>
      <c r="AK140" s="88">
        <v>1.546E-2</v>
      </c>
      <c r="AL140" s="88">
        <v>1.8693999999999999E-2</v>
      </c>
      <c r="AM140" s="88">
        <v>2.3816E-2</v>
      </c>
      <c r="AN140" s="88">
        <v>2.8025999999999999E-2</v>
      </c>
      <c r="AO140" s="88">
        <v>4.7815000000000003E-2</v>
      </c>
      <c r="AP140" s="88">
        <v>6.2967999999999996E-2</v>
      </c>
      <c r="AQ140" s="88">
        <v>7.5656000000000001E-2</v>
      </c>
      <c r="AR140" s="88">
        <v>8.6289000000000005E-2</v>
      </c>
      <c r="AS140" s="88">
        <v>0.103726</v>
      </c>
      <c r="AT140" s="88">
        <v>0.119829</v>
      </c>
      <c r="AU140" s="88">
        <v>0.13345099999999999</v>
      </c>
      <c r="AV140" s="88">
        <v>0.14768400000000001</v>
      </c>
      <c r="AW140" s="88">
        <v>0.162276</v>
      </c>
      <c r="AX140" s="88">
        <v>3.6499999999999998E-4</v>
      </c>
      <c r="AY140" s="88">
        <v>9.01E-4</v>
      </c>
      <c r="AZ140" s="88">
        <v>2.127E-3</v>
      </c>
      <c r="BA140" s="88">
        <v>3.392E-3</v>
      </c>
      <c r="BB140" s="88">
        <v>4.5770000000000003E-3</v>
      </c>
      <c r="BC140" s="88">
        <v>5.9280000000000001E-3</v>
      </c>
      <c r="BD140" s="88">
        <v>7.2820000000000003E-3</v>
      </c>
      <c r="BE140" s="88">
        <v>9.9869999999999994E-3</v>
      </c>
      <c r="BF140" s="88">
        <v>1.2075000000000001E-2</v>
      </c>
      <c r="BG140" s="88">
        <v>2.5850000000000001E-2</v>
      </c>
      <c r="BH140" s="88">
        <v>3.8588999999999998E-2</v>
      </c>
      <c r="BI140" s="88">
        <v>5.1052E-2</v>
      </c>
      <c r="BJ140" s="88">
        <v>6.336E-2</v>
      </c>
      <c r="BK140" s="88">
        <v>7.5584999999999999E-2</v>
      </c>
      <c r="BL140" s="88">
        <v>8.7762999999999994E-2</v>
      </c>
      <c r="BM140" s="88">
        <v>9.9914000000000003E-2</v>
      </c>
      <c r="BN140" s="88">
        <v>0.112049</v>
      </c>
      <c r="BO140" s="88">
        <v>0.124172</v>
      </c>
      <c r="BP140" s="89">
        <v>4.6E-5</v>
      </c>
      <c r="BQ140" s="88">
        <v>1.2799999999999999E-4</v>
      </c>
      <c r="BR140" s="88">
        <v>2.1900000000000001E-4</v>
      </c>
      <c r="BS140" s="88">
        <v>3.1500000000000001E-4</v>
      </c>
      <c r="BT140" s="88">
        <v>3.5E-4</v>
      </c>
      <c r="BU140" s="88">
        <v>3.9300000000000001E-4</v>
      </c>
      <c r="BV140" s="88">
        <v>4.8799999999999999E-4</v>
      </c>
      <c r="BW140" s="88">
        <v>6.11E-4</v>
      </c>
      <c r="BX140" s="88">
        <v>9.5100000000000002E-4</v>
      </c>
      <c r="BY140" s="88">
        <v>1.253E-3</v>
      </c>
      <c r="BZ140" s="88">
        <v>3.2600000000000001E-4</v>
      </c>
      <c r="CA140" s="88">
        <v>-1.5740000000000001E-3</v>
      </c>
      <c r="CB140" s="88">
        <v>-8.6000000000000003E-5</v>
      </c>
      <c r="CC140" s="88">
        <v>1.2300000000000001E-4</v>
      </c>
      <c r="CD140" s="88">
        <v>4.5547999999999998E-2</v>
      </c>
      <c r="CE140" s="88">
        <v>-1.8596999999999999E-2</v>
      </c>
      <c r="CF140" s="88">
        <v>1.1620000000000001E-3</v>
      </c>
    </row>
    <row r="141" spans="1:84" ht="15.75" thickBot="1" x14ac:dyDescent="0.3">
      <c r="A141" s="86">
        <v>29</v>
      </c>
      <c r="B141" s="88">
        <v>1.3899999999999999E-4</v>
      </c>
      <c r="C141" s="88">
        <v>6.2799999999999998E-4</v>
      </c>
      <c r="D141" s="88">
        <v>1.8630000000000001E-3</v>
      </c>
      <c r="E141" s="88">
        <v>5.4400000000000004E-3</v>
      </c>
      <c r="F141" s="88">
        <v>9.4990000000000005E-3</v>
      </c>
      <c r="G141" s="88">
        <v>1.3557E-2</v>
      </c>
      <c r="H141" s="88">
        <v>1.7492000000000001E-2</v>
      </c>
      <c r="I141" s="88">
        <v>2.1551000000000001E-2</v>
      </c>
      <c r="J141" s="88">
        <v>2.8905E-2</v>
      </c>
      <c r="K141" s="88">
        <v>3.5528999999999998E-2</v>
      </c>
      <c r="L141" s="88">
        <v>6.4248E-2</v>
      </c>
      <c r="M141" s="88">
        <v>8.7745000000000004E-2</v>
      </c>
      <c r="N141" s="88">
        <v>-6.6500000000000001E-4</v>
      </c>
      <c r="O141" s="88">
        <v>2.99E-4</v>
      </c>
      <c r="P141" s="88">
        <v>3.7829999999999999E-3</v>
      </c>
      <c r="Q141" s="88">
        <v>8.2470000000000009E-3</v>
      </c>
      <c r="R141" s="88">
        <v>1.234E-2</v>
      </c>
      <c r="S141" s="88">
        <v>1.5484E-2</v>
      </c>
      <c r="T141" s="88">
        <v>1.8346999999999999E-2</v>
      </c>
      <c r="U141" s="88">
        <v>2.2578000000000001E-2</v>
      </c>
      <c r="V141" s="88">
        <v>2.7311999999999999E-2</v>
      </c>
      <c r="W141" s="88">
        <v>6.6749000000000003E-2</v>
      </c>
      <c r="X141" s="88">
        <v>0.11401</v>
      </c>
      <c r="Y141" s="88">
        <v>0.161076</v>
      </c>
      <c r="Z141" s="88">
        <v>0.20684</v>
      </c>
      <c r="AA141" s="88">
        <v>0.25131999999999999</v>
      </c>
      <c r="AB141" s="88">
        <v>0.29482700000000001</v>
      </c>
      <c r="AC141" s="88">
        <v>0.33766499999999999</v>
      </c>
      <c r="AD141" s="88">
        <v>0.38006099999999998</v>
      </c>
      <c r="AE141" s="88">
        <v>0.42216300000000001</v>
      </c>
      <c r="AF141" s="88">
        <v>9.6000000000000002E-4</v>
      </c>
      <c r="AG141" s="88">
        <v>2.23E-4</v>
      </c>
      <c r="AH141" s="88">
        <v>3.6159999999999999E-3</v>
      </c>
      <c r="AI141" s="88">
        <v>8.9949999999999995E-3</v>
      </c>
      <c r="AJ141" s="88">
        <v>1.3731E-2</v>
      </c>
      <c r="AK141" s="88">
        <v>1.7163999999999999E-2</v>
      </c>
      <c r="AL141" s="88">
        <v>2.0732E-2</v>
      </c>
      <c r="AM141" s="88">
        <v>2.6374000000000002E-2</v>
      </c>
      <c r="AN141" s="88">
        <v>3.1015000000000001E-2</v>
      </c>
      <c r="AO141" s="88">
        <v>5.2900999999999997E-2</v>
      </c>
      <c r="AP141" s="88">
        <v>6.9666000000000006E-2</v>
      </c>
      <c r="AQ141" s="88">
        <v>8.3678000000000002E-2</v>
      </c>
      <c r="AR141" s="88">
        <v>9.5394999999999994E-2</v>
      </c>
      <c r="AS141" s="88">
        <v>0.114621</v>
      </c>
      <c r="AT141" s="88">
        <v>0.13237299999999999</v>
      </c>
      <c r="AU141" s="88">
        <v>0.147395</v>
      </c>
      <c r="AV141" s="88">
        <v>0.163102</v>
      </c>
      <c r="AW141" s="88">
        <v>0.17921599999999999</v>
      </c>
      <c r="AX141" s="88">
        <v>3.97E-4</v>
      </c>
      <c r="AY141" s="88">
        <v>9.8499999999999998E-4</v>
      </c>
      <c r="AZ141" s="88">
        <v>2.3340000000000001E-3</v>
      </c>
      <c r="BA141" s="88">
        <v>3.7269999999999998E-3</v>
      </c>
      <c r="BB141" s="88">
        <v>5.032E-3</v>
      </c>
      <c r="BC141" s="88">
        <v>6.5199999999999998E-3</v>
      </c>
      <c r="BD141" s="88">
        <v>8.0110000000000008E-3</v>
      </c>
      <c r="BE141" s="88">
        <v>1.0989000000000001E-2</v>
      </c>
      <c r="BF141" s="88">
        <v>1.329E-2</v>
      </c>
      <c r="BG141" s="88">
        <v>2.8454E-2</v>
      </c>
      <c r="BH141" s="88">
        <v>4.2476E-2</v>
      </c>
      <c r="BI141" s="88">
        <v>5.6193E-2</v>
      </c>
      <c r="BJ141" s="88">
        <v>6.9738999999999995E-2</v>
      </c>
      <c r="BK141" s="88">
        <v>8.3193000000000003E-2</v>
      </c>
      <c r="BL141" s="88">
        <v>9.6596000000000001E-2</v>
      </c>
      <c r="BM141" s="88">
        <v>0.10997</v>
      </c>
      <c r="BN141" s="88">
        <v>0.123325</v>
      </c>
      <c r="BO141" s="88">
        <v>0.13666800000000001</v>
      </c>
      <c r="BP141" s="89">
        <v>5.3000000000000001E-5</v>
      </c>
      <c r="BQ141" s="88">
        <v>1.46E-4</v>
      </c>
      <c r="BR141" s="88">
        <v>2.4699999999999999E-4</v>
      </c>
      <c r="BS141" s="88">
        <v>3.4900000000000003E-4</v>
      </c>
      <c r="BT141" s="88">
        <v>3.77E-4</v>
      </c>
      <c r="BU141" s="88">
        <v>4.1300000000000001E-4</v>
      </c>
      <c r="BV141" s="88">
        <v>5.0500000000000002E-4</v>
      </c>
      <c r="BW141" s="88">
        <v>6.29E-4</v>
      </c>
      <c r="BX141" s="88">
        <v>9.8200000000000002E-4</v>
      </c>
      <c r="BY141" s="88">
        <v>1.2960000000000001E-3</v>
      </c>
      <c r="BZ141" s="88">
        <v>2.41E-4</v>
      </c>
      <c r="CA141" s="88">
        <v>-1.707E-3</v>
      </c>
      <c r="CB141" s="88">
        <v>-8.0000000000000007E-5</v>
      </c>
      <c r="CC141" s="88">
        <v>1.4100000000000001E-4</v>
      </c>
      <c r="CD141" s="88">
        <v>5.0233E-2</v>
      </c>
      <c r="CE141" s="88">
        <v>-2.0343E-2</v>
      </c>
      <c r="CF141" s="88">
        <v>8.4999999999999995E-4</v>
      </c>
    </row>
    <row r="142" spans="1:84" ht="15.75" thickBot="1" x14ac:dyDescent="0.3">
      <c r="A142" s="86">
        <v>30</v>
      </c>
      <c r="B142" s="88">
        <v>1.5100000000000001E-4</v>
      </c>
      <c r="C142" s="88">
        <v>6.8800000000000003E-4</v>
      </c>
      <c r="D142" s="88">
        <v>2.0449999999999999E-3</v>
      </c>
      <c r="E142" s="88">
        <v>5.9800000000000001E-3</v>
      </c>
      <c r="F142" s="88">
        <v>1.0444999999999999E-2</v>
      </c>
      <c r="G142" s="88">
        <v>1.4904000000000001E-2</v>
      </c>
      <c r="H142" s="88">
        <v>1.9220999999999999E-2</v>
      </c>
      <c r="I142" s="88">
        <v>2.3668000000000002E-2</v>
      </c>
      <c r="J142" s="88">
        <v>3.1716000000000001E-2</v>
      </c>
      <c r="K142" s="88">
        <v>3.8966000000000001E-2</v>
      </c>
      <c r="L142" s="88">
        <v>7.0445999999999995E-2</v>
      </c>
      <c r="M142" s="88">
        <v>9.6229999999999996E-2</v>
      </c>
      <c r="N142" s="88">
        <v>-7.3999999999999999E-4</v>
      </c>
      <c r="O142" s="88">
        <v>2.7999999999999998E-4</v>
      </c>
      <c r="P142" s="88">
        <v>4.0679999999999996E-3</v>
      </c>
      <c r="Q142" s="88">
        <v>8.9720000000000008E-3</v>
      </c>
      <c r="R142" s="88">
        <v>1.3471E-2</v>
      </c>
      <c r="S142" s="88">
        <v>1.6913999999999998E-2</v>
      </c>
      <c r="T142" s="88">
        <v>2.0035000000000001E-2</v>
      </c>
      <c r="U142" s="88">
        <v>2.462E-2</v>
      </c>
      <c r="V142" s="88">
        <v>2.9749000000000001E-2</v>
      </c>
      <c r="W142" s="88">
        <v>7.2916999999999996E-2</v>
      </c>
      <c r="X142" s="88">
        <v>0.125192</v>
      </c>
      <c r="Y142" s="88">
        <v>0.17754800000000001</v>
      </c>
      <c r="Z142" s="88">
        <v>0.2286</v>
      </c>
      <c r="AA142" s="88">
        <v>0.278283</v>
      </c>
      <c r="AB142" s="88">
        <v>0.32690200000000003</v>
      </c>
      <c r="AC142" s="88">
        <v>0.37478099999999998</v>
      </c>
      <c r="AD142" s="88">
        <v>0.42216300000000001</v>
      </c>
      <c r="AE142" s="88">
        <v>0.46921099999999999</v>
      </c>
      <c r="AF142" s="88">
        <v>1.021E-3</v>
      </c>
      <c r="AG142" s="88">
        <v>2.1000000000000001E-4</v>
      </c>
      <c r="AH142" s="88">
        <v>3.9610000000000001E-3</v>
      </c>
      <c r="AI142" s="88">
        <v>9.8960000000000003E-3</v>
      </c>
      <c r="AJ142" s="88">
        <v>1.5102000000000001E-2</v>
      </c>
      <c r="AK142" s="88">
        <v>1.8860999999999999E-2</v>
      </c>
      <c r="AL142" s="88">
        <v>2.2762999999999999E-2</v>
      </c>
      <c r="AM142" s="88">
        <v>2.8923999999999998E-2</v>
      </c>
      <c r="AN142" s="88">
        <v>3.3994999999999997E-2</v>
      </c>
      <c r="AO142" s="88">
        <v>5.7970000000000001E-2</v>
      </c>
      <c r="AP142" s="88">
        <v>7.6340000000000005E-2</v>
      </c>
      <c r="AQ142" s="88">
        <v>9.1674000000000005E-2</v>
      </c>
      <c r="AR142" s="88">
        <v>0.10447099999999999</v>
      </c>
      <c r="AS142" s="88">
        <v>0.12548200000000001</v>
      </c>
      <c r="AT142" s="88">
        <v>0.14487900000000001</v>
      </c>
      <c r="AU142" s="88">
        <v>0.16129599999999999</v>
      </c>
      <c r="AV142" s="88">
        <v>0.17847399999999999</v>
      </c>
      <c r="AW142" s="88">
        <v>0.196104</v>
      </c>
      <c r="AX142" s="88">
        <v>4.2900000000000002E-4</v>
      </c>
      <c r="AY142" s="88">
        <v>1.07E-3</v>
      </c>
      <c r="AZ142" s="88">
        <v>2.5409999999999999E-3</v>
      </c>
      <c r="BA142" s="88">
        <v>4.0610000000000004E-3</v>
      </c>
      <c r="BB142" s="88">
        <v>5.4860000000000004E-3</v>
      </c>
      <c r="BC142" s="88">
        <v>7.11E-3</v>
      </c>
      <c r="BD142" s="88">
        <v>8.737E-3</v>
      </c>
      <c r="BE142" s="88">
        <v>1.1990000000000001E-2</v>
      </c>
      <c r="BF142" s="88">
        <v>1.4501999999999999E-2</v>
      </c>
      <c r="BG142" s="88">
        <v>3.1052E-2</v>
      </c>
      <c r="BH142" s="88">
        <v>4.6351999999999997E-2</v>
      </c>
      <c r="BI142" s="88">
        <v>6.1321000000000001E-2</v>
      </c>
      <c r="BJ142" s="88">
        <v>7.6102000000000003E-2</v>
      </c>
      <c r="BK142" s="88">
        <v>9.0782000000000002E-2</v>
      </c>
      <c r="BL142" s="88">
        <v>0.105407</v>
      </c>
      <c r="BM142" s="88">
        <v>0.11999899999999999</v>
      </c>
      <c r="BN142" s="88">
        <v>0.134572</v>
      </c>
      <c r="BO142" s="88">
        <v>0.14913100000000001</v>
      </c>
      <c r="BP142" s="89">
        <v>5.8999999999999998E-5</v>
      </c>
      <c r="BQ142" s="88">
        <v>1.63E-4</v>
      </c>
      <c r="BR142" s="88">
        <v>2.7599999999999999E-4</v>
      </c>
      <c r="BS142" s="88">
        <v>3.8299999999999999E-4</v>
      </c>
      <c r="BT142" s="88">
        <v>4.0499999999999998E-4</v>
      </c>
      <c r="BU142" s="88">
        <v>4.3300000000000001E-4</v>
      </c>
      <c r="BV142" s="88">
        <v>5.2300000000000003E-4</v>
      </c>
      <c r="BW142" s="88">
        <v>6.4800000000000003E-4</v>
      </c>
      <c r="BX142" s="88">
        <v>1.0139999999999999E-3</v>
      </c>
      <c r="BY142" s="88">
        <v>1.341E-3</v>
      </c>
      <c r="BZ142" s="88">
        <v>1.5699999999999999E-4</v>
      </c>
      <c r="CA142" s="88">
        <v>-1.8400000000000001E-3</v>
      </c>
      <c r="CB142" s="88">
        <v>-7.2999999999999999E-5</v>
      </c>
      <c r="CC142" s="88">
        <v>1.5799999999999999E-4</v>
      </c>
      <c r="CD142" s="88">
        <v>5.491E-2</v>
      </c>
      <c r="CE142" s="88">
        <v>-2.2095E-2</v>
      </c>
      <c r="CF142" s="88">
        <v>5.5500000000000005E-4</v>
      </c>
    </row>
    <row r="143" spans="1:84" ht="15.75" thickBot="1" x14ac:dyDescent="0.3">
      <c r="A143" s="86">
        <v>31</v>
      </c>
      <c r="B143" s="88">
        <v>3.9999999999999998E-6</v>
      </c>
      <c r="C143" s="88">
        <v>1.2999999999999999E-5</v>
      </c>
      <c r="D143" s="88">
        <v>2.6999999999999999E-5</v>
      </c>
      <c r="E143" s="88">
        <v>4.6E-5</v>
      </c>
      <c r="F143" s="88">
        <v>5.3000000000000001E-5</v>
      </c>
      <c r="G143" s="88">
        <v>5.3000000000000001E-5</v>
      </c>
      <c r="H143" s="88">
        <v>4.8999999999999998E-5</v>
      </c>
      <c r="I143" s="88">
        <v>4.1999999999999998E-5</v>
      </c>
      <c r="J143" s="88">
        <v>2.5999999999999998E-5</v>
      </c>
      <c r="K143" s="88">
        <v>9.0000000000000002E-6</v>
      </c>
      <c r="L143" s="88">
        <v>-7.6000000000000004E-5</v>
      </c>
      <c r="M143" s="88">
        <v>-1.74E-4</v>
      </c>
      <c r="N143" s="88">
        <v>1.2300000000000001E-4</v>
      </c>
      <c r="O143" s="88">
        <v>1.5699999999999999E-4</v>
      </c>
      <c r="P143" s="88">
        <v>1.94E-4</v>
      </c>
      <c r="Q143" s="88">
        <v>1.9599999999999999E-4</v>
      </c>
      <c r="R143" s="88">
        <v>1.9000000000000001E-4</v>
      </c>
      <c r="S143" s="88">
        <v>1.8599999999999999E-4</v>
      </c>
      <c r="T143" s="88">
        <v>1.92E-4</v>
      </c>
      <c r="U143" s="88">
        <v>2.0699999999999999E-4</v>
      </c>
      <c r="V143" s="88">
        <v>2.32E-4</v>
      </c>
      <c r="W143" s="88">
        <v>3.9899999999999999E-4</v>
      </c>
      <c r="X143" s="88">
        <v>5.3300000000000005E-4</v>
      </c>
      <c r="Y143" s="88">
        <v>6.3100000000000005E-4</v>
      </c>
      <c r="Z143" s="88">
        <v>7.0899999999999999E-4</v>
      </c>
      <c r="AA143" s="88">
        <v>7.76E-4</v>
      </c>
      <c r="AB143" s="88">
        <v>8.3900000000000001E-4</v>
      </c>
      <c r="AC143" s="88">
        <v>8.9999999999999998E-4</v>
      </c>
      <c r="AD143" s="88">
        <v>9.6000000000000002E-4</v>
      </c>
      <c r="AE143" s="88">
        <v>1.021E-3</v>
      </c>
      <c r="AF143" s="88">
        <v>3.6200000000000002E-4</v>
      </c>
      <c r="AG143" s="88">
        <v>1.7200000000000001E-4</v>
      </c>
      <c r="AH143" s="88">
        <v>1.6899999999999999E-4</v>
      </c>
      <c r="AI143" s="88">
        <v>2.1499999999999999E-4</v>
      </c>
      <c r="AJ143" s="88">
        <v>2.3000000000000001E-4</v>
      </c>
      <c r="AK143" s="88">
        <v>2.2599999999999999E-4</v>
      </c>
      <c r="AL143" s="88">
        <v>2.2900000000000001E-4</v>
      </c>
      <c r="AM143" s="88">
        <v>2.32E-4</v>
      </c>
      <c r="AN143" s="88">
        <v>2.42E-4</v>
      </c>
      <c r="AO143" s="88">
        <v>3.4099999999999999E-4</v>
      </c>
      <c r="AP143" s="88">
        <v>4.6299999999999998E-4</v>
      </c>
      <c r="AQ143" s="88">
        <v>6.4099999999999997E-4</v>
      </c>
      <c r="AR143" s="88">
        <v>8.4199999999999998E-4</v>
      </c>
      <c r="AS143" s="88">
        <v>1.0859999999999999E-3</v>
      </c>
      <c r="AT143" s="88">
        <v>1.238E-3</v>
      </c>
      <c r="AU143" s="88">
        <v>1.2650000000000001E-3</v>
      </c>
      <c r="AV143" s="88">
        <v>1.214E-3</v>
      </c>
      <c r="AW143" s="88">
        <v>1.108E-3</v>
      </c>
      <c r="AX143" s="88">
        <v>6.0000000000000002E-6</v>
      </c>
      <c r="AY143" s="88">
        <v>1.2E-5</v>
      </c>
      <c r="AZ143" s="88">
        <v>2.0999999999999999E-5</v>
      </c>
      <c r="BA143" s="88">
        <v>2.5999999999999998E-5</v>
      </c>
      <c r="BB143" s="88">
        <v>2.8E-5</v>
      </c>
      <c r="BC143" s="88">
        <v>2.8E-5</v>
      </c>
      <c r="BD143" s="88">
        <v>2.5999999999999998E-5</v>
      </c>
      <c r="BE143" s="88">
        <v>2.1999999999999999E-5</v>
      </c>
      <c r="BF143" s="88">
        <v>1.8E-5</v>
      </c>
      <c r="BG143" s="88">
        <v>2.3E-5</v>
      </c>
      <c r="BH143" s="88">
        <v>6.4999999999999994E-5</v>
      </c>
      <c r="BI143" s="88">
        <v>1.2300000000000001E-4</v>
      </c>
      <c r="BJ143" s="88">
        <v>1.8799999999999999E-4</v>
      </c>
      <c r="BK143" s="88">
        <v>2.5300000000000002E-4</v>
      </c>
      <c r="BL143" s="88">
        <v>3.19E-4</v>
      </c>
      <c r="BM143" s="88">
        <v>3.8499999999999998E-4</v>
      </c>
      <c r="BN143" s="88">
        <v>4.4999999999999999E-4</v>
      </c>
      <c r="BO143" s="88">
        <v>5.1500000000000005E-4</v>
      </c>
      <c r="BP143" s="89">
        <v>9.9999999999999995E-7</v>
      </c>
      <c r="BQ143" s="88">
        <v>3.9999999999999998E-6</v>
      </c>
      <c r="BR143" s="88">
        <v>7.9999999999999996E-6</v>
      </c>
      <c r="BS143" s="88">
        <v>1.7E-5</v>
      </c>
      <c r="BT143" s="88">
        <v>2.4000000000000001E-5</v>
      </c>
      <c r="BU143" s="88">
        <v>3.0000000000000001E-5</v>
      </c>
      <c r="BV143" s="88">
        <v>3.6000000000000001E-5</v>
      </c>
      <c r="BW143" s="88">
        <v>4.3000000000000002E-5</v>
      </c>
      <c r="BX143" s="88">
        <v>6.3E-5</v>
      </c>
      <c r="BY143" s="88">
        <v>9.1000000000000003E-5</v>
      </c>
      <c r="BZ143" s="88">
        <v>2.22E-4</v>
      </c>
      <c r="CA143" s="88">
        <v>2.4000000000000001E-5</v>
      </c>
      <c r="CB143" s="88">
        <v>-3.0000000000000001E-6</v>
      </c>
      <c r="CC143" s="88">
        <v>-9.9999999999999995E-7</v>
      </c>
      <c r="CD143" s="88">
        <v>4.4200000000000001E-4</v>
      </c>
      <c r="CE143" s="88">
        <v>-4.0299999999999998E-4</v>
      </c>
      <c r="CF143" s="88">
        <v>4.7600000000000002E-4</v>
      </c>
    </row>
    <row r="144" spans="1:84" ht="15.75" thickBot="1" x14ac:dyDescent="0.3">
      <c r="A144" s="86">
        <v>32</v>
      </c>
      <c r="B144" s="88">
        <v>3.9999999999999998E-6</v>
      </c>
      <c r="C144" s="88">
        <v>1.5E-5</v>
      </c>
      <c r="D144" s="88">
        <v>3.1999999999999999E-5</v>
      </c>
      <c r="E144" s="88">
        <v>4.8000000000000001E-5</v>
      </c>
      <c r="F144" s="88">
        <v>4.5000000000000003E-5</v>
      </c>
      <c r="G144" s="88">
        <v>3.3000000000000003E-5</v>
      </c>
      <c r="H144" s="88">
        <v>1.9000000000000001E-5</v>
      </c>
      <c r="I144" s="88">
        <v>6.0000000000000002E-6</v>
      </c>
      <c r="J144" s="88">
        <v>-1.9000000000000001E-5</v>
      </c>
      <c r="K144" s="88">
        <v>-4.1999999999999998E-5</v>
      </c>
      <c r="L144" s="88">
        <v>-1.74E-4</v>
      </c>
      <c r="M144" s="88">
        <v>-3.0800000000000001E-4</v>
      </c>
      <c r="N144" s="88">
        <v>1.4799999999999999E-4</v>
      </c>
      <c r="O144" s="88">
        <v>1.8000000000000001E-4</v>
      </c>
      <c r="P144" s="88">
        <v>2.0799999999999999E-4</v>
      </c>
      <c r="Q144" s="88">
        <v>2.0799999999999999E-4</v>
      </c>
      <c r="R144" s="88">
        <v>2.0000000000000001E-4</v>
      </c>
      <c r="S144" s="88">
        <v>1.9100000000000001E-4</v>
      </c>
      <c r="T144" s="88">
        <v>1.9100000000000001E-4</v>
      </c>
      <c r="U144" s="88">
        <v>1.92E-4</v>
      </c>
      <c r="V144" s="88">
        <v>2.0100000000000001E-4</v>
      </c>
      <c r="W144" s="88">
        <v>2.6499999999999999E-4</v>
      </c>
      <c r="X144" s="88">
        <v>2.8800000000000001E-4</v>
      </c>
      <c r="Y144" s="88">
        <v>2.8800000000000001E-4</v>
      </c>
      <c r="Z144" s="88">
        <v>2.7900000000000001E-4</v>
      </c>
      <c r="AA144" s="88">
        <v>2.6600000000000001E-4</v>
      </c>
      <c r="AB144" s="88">
        <v>2.5099999999999998E-4</v>
      </c>
      <c r="AC144" s="88">
        <v>2.3599999999999999E-4</v>
      </c>
      <c r="AD144" s="88">
        <v>2.23E-4</v>
      </c>
      <c r="AE144" s="88">
        <v>2.1000000000000001E-4</v>
      </c>
      <c r="AF144" s="88">
        <v>1.7200000000000001E-4</v>
      </c>
      <c r="AG144" s="88">
        <v>1.6100000000000001E-4</v>
      </c>
      <c r="AH144" s="88">
        <v>1.8799999999999999E-4</v>
      </c>
      <c r="AI144" s="88">
        <v>1.9100000000000001E-4</v>
      </c>
      <c r="AJ144" s="88">
        <v>1.83E-4</v>
      </c>
      <c r="AK144" s="88">
        <v>1.75E-4</v>
      </c>
      <c r="AL144" s="88">
        <v>1.8000000000000001E-4</v>
      </c>
      <c r="AM144" s="88">
        <v>1.9599999999999999E-4</v>
      </c>
      <c r="AN144" s="88">
        <v>2.13E-4</v>
      </c>
      <c r="AO144" s="88">
        <v>2.7099999999999997E-4</v>
      </c>
      <c r="AP144" s="88">
        <v>2.9999999999999997E-4</v>
      </c>
      <c r="AQ144" s="88">
        <v>3.88E-4</v>
      </c>
      <c r="AR144" s="88">
        <v>5.2999999999999998E-4</v>
      </c>
      <c r="AS144" s="88">
        <v>7.3300000000000004E-4</v>
      </c>
      <c r="AT144" s="88">
        <v>8.9899999999999995E-4</v>
      </c>
      <c r="AU144" s="88">
        <v>9.8799999999999995E-4</v>
      </c>
      <c r="AV144" s="88">
        <v>1.0219999999999999E-3</v>
      </c>
      <c r="AW144" s="88">
        <v>1.0139999999999999E-3</v>
      </c>
      <c r="AX144" s="88">
        <v>1.2E-5</v>
      </c>
      <c r="AY144" s="88">
        <v>2.4000000000000001E-5</v>
      </c>
      <c r="AZ144" s="88">
        <v>4.0000000000000003E-5</v>
      </c>
      <c r="BA144" s="88">
        <v>4.8000000000000001E-5</v>
      </c>
      <c r="BB144" s="88">
        <v>5.1E-5</v>
      </c>
      <c r="BC144" s="88">
        <v>5.3000000000000001E-5</v>
      </c>
      <c r="BD144" s="88">
        <v>5.3999999999999998E-5</v>
      </c>
      <c r="BE144" s="88">
        <v>5.5000000000000002E-5</v>
      </c>
      <c r="BF144" s="88">
        <v>5.3000000000000001E-5</v>
      </c>
      <c r="BG144" s="88">
        <v>7.7000000000000001E-5</v>
      </c>
      <c r="BH144" s="88">
        <v>1.0900000000000001E-4</v>
      </c>
      <c r="BI144" s="88">
        <v>1.45E-4</v>
      </c>
      <c r="BJ144" s="88">
        <v>1.8200000000000001E-4</v>
      </c>
      <c r="BK144" s="88">
        <v>2.1800000000000001E-4</v>
      </c>
      <c r="BL144" s="88">
        <v>2.5500000000000002E-4</v>
      </c>
      <c r="BM144" s="88">
        <v>2.9100000000000003E-4</v>
      </c>
      <c r="BN144" s="88">
        <v>3.28E-4</v>
      </c>
      <c r="BO144" s="88">
        <v>3.6400000000000001E-4</v>
      </c>
      <c r="BP144" s="89">
        <v>9.9999999999999995E-7</v>
      </c>
      <c r="BQ144" s="88">
        <v>3.0000000000000001E-6</v>
      </c>
      <c r="BR144" s="88">
        <v>6.0000000000000002E-6</v>
      </c>
      <c r="BS144" s="88">
        <v>1.2E-5</v>
      </c>
      <c r="BT144" s="88">
        <v>1.5999999999999999E-5</v>
      </c>
      <c r="BU144" s="88">
        <v>1.9000000000000001E-5</v>
      </c>
      <c r="BV144" s="88">
        <v>2.3E-5</v>
      </c>
      <c r="BW144" s="88">
        <v>2.6999999999999999E-5</v>
      </c>
      <c r="BX144" s="88">
        <v>3.8000000000000002E-5</v>
      </c>
      <c r="BY144" s="88">
        <v>5.1999999999999997E-5</v>
      </c>
      <c r="BZ144" s="88">
        <v>1.13E-4</v>
      </c>
      <c r="CA144" s="88">
        <v>9.9999999999999995E-7</v>
      </c>
      <c r="CB144" s="88">
        <v>-1.8E-5</v>
      </c>
      <c r="CC144" s="88">
        <v>1.9999999999999999E-6</v>
      </c>
      <c r="CD144" s="88">
        <v>3.21E-4</v>
      </c>
      <c r="CE144" s="88">
        <v>-1.3300000000000001E-4</v>
      </c>
      <c r="CF144" s="88">
        <v>2.61E-4</v>
      </c>
    </row>
    <row r="145" spans="1:84" ht="15.75" thickBot="1" x14ac:dyDescent="0.3">
      <c r="A145" s="86">
        <v>33</v>
      </c>
      <c r="B145" s="88">
        <v>6.9999999999999999E-6</v>
      </c>
      <c r="C145" s="88">
        <v>3.3000000000000003E-5</v>
      </c>
      <c r="D145" s="88">
        <v>8.6000000000000003E-5</v>
      </c>
      <c r="E145" s="88">
        <v>1.95E-4</v>
      </c>
      <c r="F145" s="88">
        <v>2.7300000000000002E-4</v>
      </c>
      <c r="G145" s="88">
        <v>3.2600000000000001E-4</v>
      </c>
      <c r="H145" s="88">
        <v>3.6699999999999998E-4</v>
      </c>
      <c r="I145" s="88">
        <v>4.0700000000000003E-4</v>
      </c>
      <c r="J145" s="88">
        <v>4.6900000000000002E-4</v>
      </c>
      <c r="K145" s="88">
        <v>5.1699999999999999E-4</v>
      </c>
      <c r="L145" s="88">
        <v>6.3699999999999998E-4</v>
      </c>
      <c r="M145" s="88">
        <v>6.6399999999999999E-4</v>
      </c>
      <c r="N145" s="88">
        <v>2.1800000000000001E-4</v>
      </c>
      <c r="O145" s="88">
        <v>2.9799999999999998E-4</v>
      </c>
      <c r="P145" s="88">
        <v>3.97E-4</v>
      </c>
      <c r="Q145" s="88">
        <v>4.5800000000000002E-4</v>
      </c>
      <c r="R145" s="88">
        <v>5.0000000000000001E-4</v>
      </c>
      <c r="S145" s="88">
        <v>5.2899999999999996E-4</v>
      </c>
      <c r="T145" s="88">
        <v>5.6599999999999999E-4</v>
      </c>
      <c r="U145" s="88">
        <v>6.1700000000000004E-4</v>
      </c>
      <c r="V145" s="88">
        <v>6.7900000000000002E-4</v>
      </c>
      <c r="W145" s="88">
        <v>1.1000000000000001E-3</v>
      </c>
      <c r="X145" s="88">
        <v>1.487E-3</v>
      </c>
      <c r="Y145" s="88">
        <v>1.8569999999999999E-3</v>
      </c>
      <c r="Z145" s="88">
        <v>2.2190000000000001E-3</v>
      </c>
      <c r="AA145" s="88">
        <v>2.5739999999999999E-3</v>
      </c>
      <c r="AB145" s="88">
        <v>2.9239999999999999E-3</v>
      </c>
      <c r="AC145" s="88">
        <v>3.271E-3</v>
      </c>
      <c r="AD145" s="88">
        <v>3.6159999999999999E-3</v>
      </c>
      <c r="AE145" s="88">
        <v>3.9610000000000001E-3</v>
      </c>
      <c r="AF145" s="88">
        <v>1.6899999999999999E-4</v>
      </c>
      <c r="AG145" s="88">
        <v>1.8799999999999999E-4</v>
      </c>
      <c r="AH145" s="88">
        <v>3.7399999999999998E-4</v>
      </c>
      <c r="AI145" s="88">
        <v>5.2300000000000003E-4</v>
      </c>
      <c r="AJ145" s="88">
        <v>6.0499999999999996E-4</v>
      </c>
      <c r="AK145" s="88">
        <v>6.4099999999999997E-4</v>
      </c>
      <c r="AL145" s="88">
        <v>6.9399999999999996E-4</v>
      </c>
      <c r="AM145" s="88">
        <v>7.67E-4</v>
      </c>
      <c r="AN145" s="88">
        <v>8.2299999999999995E-4</v>
      </c>
      <c r="AO145" s="88">
        <v>1.0690000000000001E-3</v>
      </c>
      <c r="AP145" s="88">
        <v>1.256E-3</v>
      </c>
      <c r="AQ145" s="88">
        <v>1.5250000000000001E-3</v>
      </c>
      <c r="AR145" s="88">
        <v>1.8550000000000001E-3</v>
      </c>
      <c r="AS145" s="88">
        <v>2.3670000000000002E-3</v>
      </c>
      <c r="AT145" s="88">
        <v>2.8210000000000002E-3</v>
      </c>
      <c r="AU145" s="88">
        <v>3.1459999999999999E-3</v>
      </c>
      <c r="AV145" s="88">
        <v>3.4139999999999999E-3</v>
      </c>
      <c r="AW145" s="88">
        <v>3.6329999999999999E-3</v>
      </c>
      <c r="AX145" s="88">
        <v>2.5999999999999998E-5</v>
      </c>
      <c r="AY145" s="88">
        <v>5.7000000000000003E-5</v>
      </c>
      <c r="AZ145" s="88">
        <v>1.11E-4</v>
      </c>
      <c r="BA145" s="88">
        <v>1.5200000000000001E-4</v>
      </c>
      <c r="BB145" s="88">
        <v>1.8000000000000001E-4</v>
      </c>
      <c r="BC145" s="88">
        <v>2.0799999999999999E-4</v>
      </c>
      <c r="BD145" s="88">
        <v>2.34E-4</v>
      </c>
      <c r="BE145" s="88">
        <v>2.7900000000000001E-4</v>
      </c>
      <c r="BF145" s="88">
        <v>3.0699999999999998E-4</v>
      </c>
      <c r="BG145" s="88">
        <v>5.5900000000000004E-4</v>
      </c>
      <c r="BH145" s="88">
        <v>8.1700000000000002E-4</v>
      </c>
      <c r="BI145" s="88">
        <v>1.0790000000000001E-3</v>
      </c>
      <c r="BJ145" s="88">
        <v>1.341E-3</v>
      </c>
      <c r="BK145" s="88">
        <v>1.6019999999999999E-3</v>
      </c>
      <c r="BL145" s="88">
        <v>1.8619999999999999E-3</v>
      </c>
      <c r="BM145" s="88">
        <v>2.1210000000000001E-3</v>
      </c>
      <c r="BN145" s="88">
        <v>2.3809999999999999E-3</v>
      </c>
      <c r="BO145" s="88">
        <v>2.64E-3</v>
      </c>
      <c r="BP145" s="89">
        <v>9.9999999999999995E-7</v>
      </c>
      <c r="BQ145" s="88">
        <v>3.0000000000000001E-6</v>
      </c>
      <c r="BR145" s="88">
        <v>5.0000000000000004E-6</v>
      </c>
      <c r="BS145" s="88">
        <v>1.0000000000000001E-5</v>
      </c>
      <c r="BT145" s="88">
        <v>1.5E-5</v>
      </c>
      <c r="BU145" s="88">
        <v>2.0000000000000002E-5</v>
      </c>
      <c r="BV145" s="88">
        <v>2.4000000000000001E-5</v>
      </c>
      <c r="BW145" s="88">
        <v>2.8E-5</v>
      </c>
      <c r="BX145" s="88">
        <v>3.6999999999999998E-5</v>
      </c>
      <c r="BY145" s="88">
        <v>4.5000000000000003E-5</v>
      </c>
      <c r="BZ145" s="88">
        <v>8.7000000000000001E-5</v>
      </c>
      <c r="CA145" s="88">
        <v>-6.7999999999999999E-5</v>
      </c>
      <c r="CB145" s="88">
        <v>-3.3000000000000003E-5</v>
      </c>
      <c r="CC145" s="88">
        <v>6.9999999999999999E-6</v>
      </c>
      <c r="CD145" s="88">
        <v>9.7499999999999996E-4</v>
      </c>
      <c r="CE145" s="88">
        <v>-1.7699999999999999E-4</v>
      </c>
      <c r="CF145" s="88">
        <v>5.1500000000000005E-4</v>
      </c>
    </row>
    <row r="146" spans="1:84" ht="15.75" thickBot="1" x14ac:dyDescent="0.3">
      <c r="A146" s="86">
        <v>34</v>
      </c>
      <c r="B146" s="88">
        <v>1.0000000000000001E-5</v>
      </c>
      <c r="C146" s="88">
        <v>4.8999999999999998E-5</v>
      </c>
      <c r="D146" s="88">
        <v>1.4300000000000001E-4</v>
      </c>
      <c r="E146" s="88">
        <v>3.7399999999999998E-4</v>
      </c>
      <c r="F146" s="88">
        <v>5.7899999999999998E-4</v>
      </c>
      <c r="G146" s="88">
        <v>7.4899999999999999E-4</v>
      </c>
      <c r="H146" s="88">
        <v>8.9499999999999996E-4</v>
      </c>
      <c r="I146" s="88">
        <v>1.0380000000000001E-3</v>
      </c>
      <c r="J146" s="88">
        <v>1.276E-3</v>
      </c>
      <c r="K146" s="88">
        <v>1.474E-3</v>
      </c>
      <c r="L146" s="88">
        <v>2.2179999999999999E-3</v>
      </c>
      <c r="M146" s="88">
        <v>2.728E-3</v>
      </c>
      <c r="N146" s="88">
        <v>2.05E-4</v>
      </c>
      <c r="O146" s="88">
        <v>3.1599999999999998E-4</v>
      </c>
      <c r="P146" s="88">
        <v>5.0299999999999997E-4</v>
      </c>
      <c r="Q146" s="88">
        <v>6.6699999999999995E-4</v>
      </c>
      <c r="R146" s="88">
        <v>8.0500000000000005E-4</v>
      </c>
      <c r="S146" s="88">
        <v>9.1E-4</v>
      </c>
      <c r="T146" s="88">
        <v>1.018E-3</v>
      </c>
      <c r="U146" s="88">
        <v>1.1720000000000001E-3</v>
      </c>
      <c r="V146" s="88">
        <v>1.335E-3</v>
      </c>
      <c r="W146" s="88">
        <v>2.3900000000000002E-3</v>
      </c>
      <c r="X146" s="88">
        <v>3.4020000000000001E-3</v>
      </c>
      <c r="Y146" s="88">
        <v>4.3769999999999998E-3</v>
      </c>
      <c r="Z146" s="88">
        <v>5.3290000000000004E-3</v>
      </c>
      <c r="AA146" s="88">
        <v>6.2620000000000002E-3</v>
      </c>
      <c r="AB146" s="88">
        <v>7.1809999999999999E-3</v>
      </c>
      <c r="AC146" s="88">
        <v>8.0909999999999992E-3</v>
      </c>
      <c r="AD146" s="88">
        <v>8.9949999999999995E-3</v>
      </c>
      <c r="AE146" s="88">
        <v>9.8960000000000003E-3</v>
      </c>
      <c r="AF146" s="88">
        <v>2.1499999999999999E-4</v>
      </c>
      <c r="AG146" s="88">
        <v>1.9100000000000001E-4</v>
      </c>
      <c r="AH146" s="88">
        <v>5.2300000000000003E-4</v>
      </c>
      <c r="AI146" s="88">
        <v>8.7699999999999996E-4</v>
      </c>
      <c r="AJ146" s="88">
        <v>1.1150000000000001E-3</v>
      </c>
      <c r="AK146" s="88">
        <v>1.245E-3</v>
      </c>
      <c r="AL146" s="88">
        <v>1.387E-3</v>
      </c>
      <c r="AM146" s="88">
        <v>1.573E-3</v>
      </c>
      <c r="AN146" s="88">
        <v>1.702E-3</v>
      </c>
      <c r="AO146" s="88">
        <v>2.3040000000000001E-3</v>
      </c>
      <c r="AP146" s="88">
        <v>2.856E-3</v>
      </c>
      <c r="AQ146" s="88">
        <v>3.5309999999999999E-3</v>
      </c>
      <c r="AR146" s="88">
        <v>4.2529999999999998E-3</v>
      </c>
      <c r="AS146" s="88">
        <v>5.3340000000000002E-3</v>
      </c>
      <c r="AT146" s="88">
        <v>6.2729999999999999E-3</v>
      </c>
      <c r="AU146" s="88">
        <v>6.9550000000000002E-3</v>
      </c>
      <c r="AV146" s="88">
        <v>7.5529999999999998E-3</v>
      </c>
      <c r="AW146" s="88">
        <v>8.0829999999999999E-3</v>
      </c>
      <c r="AX146" s="88">
        <v>3.8000000000000002E-5</v>
      </c>
      <c r="AY146" s="88">
        <v>8.7999999999999998E-5</v>
      </c>
      <c r="AZ146" s="88">
        <v>1.85E-4</v>
      </c>
      <c r="BA146" s="88">
        <v>2.6800000000000001E-4</v>
      </c>
      <c r="BB146" s="88">
        <v>3.3300000000000002E-4</v>
      </c>
      <c r="BC146" s="88">
        <v>4.0200000000000001E-4</v>
      </c>
      <c r="BD146" s="88">
        <v>4.6500000000000003E-4</v>
      </c>
      <c r="BE146" s="88">
        <v>5.8399999999999999E-4</v>
      </c>
      <c r="BF146" s="88">
        <v>6.6399999999999999E-4</v>
      </c>
      <c r="BG146" s="88">
        <v>1.2750000000000001E-3</v>
      </c>
      <c r="BH146" s="88">
        <v>1.8779999999999999E-3</v>
      </c>
      <c r="BI146" s="88">
        <v>2.4840000000000001E-3</v>
      </c>
      <c r="BJ146" s="88">
        <v>3.0890000000000002E-3</v>
      </c>
      <c r="BK146" s="88">
        <v>3.6909999999999998E-3</v>
      </c>
      <c r="BL146" s="88">
        <v>4.2909999999999997E-3</v>
      </c>
      <c r="BM146" s="88">
        <v>4.8900000000000002E-3</v>
      </c>
      <c r="BN146" s="88">
        <v>5.489E-3</v>
      </c>
      <c r="BO146" s="88">
        <v>6.0860000000000003E-3</v>
      </c>
      <c r="BP146" s="89">
        <v>0</v>
      </c>
      <c r="BQ146" s="88">
        <v>0</v>
      </c>
      <c r="BR146" s="88">
        <v>1.9999999999999999E-6</v>
      </c>
      <c r="BS146" s="88">
        <v>1.0000000000000001E-5</v>
      </c>
      <c r="BT146" s="88">
        <v>2.0999999999999999E-5</v>
      </c>
      <c r="BU146" s="88">
        <v>3.1999999999999999E-5</v>
      </c>
      <c r="BV146" s="88">
        <v>4.3000000000000002E-5</v>
      </c>
      <c r="BW146" s="88">
        <v>5.1999999999999997E-5</v>
      </c>
      <c r="BX146" s="88">
        <v>6.8999999999999997E-5</v>
      </c>
      <c r="BY146" s="88">
        <v>8.1000000000000004E-5</v>
      </c>
      <c r="BZ146" s="88">
        <v>8.7999999999999998E-5</v>
      </c>
      <c r="CA146" s="88">
        <v>-1.3899999999999999E-4</v>
      </c>
      <c r="CB146" s="88">
        <v>-4.3000000000000002E-5</v>
      </c>
      <c r="CC146" s="88">
        <v>1.2E-5</v>
      </c>
      <c r="CD146" s="88">
        <v>1.9729999999999999E-3</v>
      </c>
      <c r="CE146" s="88">
        <v>-6.2100000000000002E-4</v>
      </c>
      <c r="CF146" s="88">
        <v>7.1199999999999996E-4</v>
      </c>
    </row>
    <row r="147" spans="1:84" ht="15.75" thickBot="1" x14ac:dyDescent="0.3">
      <c r="A147" s="86">
        <v>35</v>
      </c>
      <c r="B147" s="88">
        <v>1.2E-5</v>
      </c>
      <c r="C147" s="88">
        <v>6.0999999999999999E-5</v>
      </c>
      <c r="D147" s="88">
        <v>1.8599999999999999E-4</v>
      </c>
      <c r="E147" s="88">
        <v>5.1699999999999999E-4</v>
      </c>
      <c r="F147" s="88">
        <v>8.4099999999999995E-4</v>
      </c>
      <c r="G147" s="88">
        <v>1.1280000000000001E-3</v>
      </c>
      <c r="H147" s="88">
        <v>1.384E-3</v>
      </c>
      <c r="I147" s="88">
        <v>1.637E-3</v>
      </c>
      <c r="J147" s="88">
        <v>2.0660000000000001E-3</v>
      </c>
      <c r="K147" s="88">
        <v>2.4299999999999999E-3</v>
      </c>
      <c r="L147" s="88">
        <v>3.8809999999999999E-3</v>
      </c>
      <c r="M147" s="88">
        <v>4.9709999999999997E-3</v>
      </c>
      <c r="N147" s="88">
        <v>1.3999999999999999E-4</v>
      </c>
      <c r="O147" s="88">
        <v>2.5599999999999999E-4</v>
      </c>
      <c r="P147" s="88">
        <v>5.0699999999999996E-4</v>
      </c>
      <c r="Q147" s="88">
        <v>7.67E-4</v>
      </c>
      <c r="R147" s="88">
        <v>1.0020000000000001E-3</v>
      </c>
      <c r="S147" s="88">
        <v>1.1869999999999999E-3</v>
      </c>
      <c r="T147" s="88">
        <v>1.3699999999999999E-3</v>
      </c>
      <c r="U147" s="88">
        <v>1.632E-3</v>
      </c>
      <c r="V147" s="88">
        <v>1.8990000000000001E-3</v>
      </c>
      <c r="W147" s="88">
        <v>3.5750000000000001E-3</v>
      </c>
      <c r="X147" s="88">
        <v>5.1710000000000002E-3</v>
      </c>
      <c r="Y147" s="88">
        <v>6.6819999999999996E-3</v>
      </c>
      <c r="Z147" s="88">
        <v>8.1440000000000002E-3</v>
      </c>
      <c r="AA147" s="88">
        <v>9.5689999999999994E-3</v>
      </c>
      <c r="AB147" s="88">
        <v>1.0969E-2</v>
      </c>
      <c r="AC147" s="88">
        <v>1.2354E-2</v>
      </c>
      <c r="AD147" s="88">
        <v>1.3731E-2</v>
      </c>
      <c r="AE147" s="88">
        <v>1.5102000000000001E-2</v>
      </c>
      <c r="AF147" s="88">
        <v>2.3000000000000001E-4</v>
      </c>
      <c r="AG147" s="88">
        <v>1.83E-4</v>
      </c>
      <c r="AH147" s="88">
        <v>6.0499999999999996E-4</v>
      </c>
      <c r="AI147" s="88">
        <v>1.1150000000000001E-3</v>
      </c>
      <c r="AJ147" s="88">
        <v>1.4959999999999999E-3</v>
      </c>
      <c r="AK147" s="88">
        <v>1.73E-3</v>
      </c>
      <c r="AL147" s="88">
        <v>1.9750000000000002E-3</v>
      </c>
      <c r="AM147" s="88">
        <v>2.3050000000000002E-3</v>
      </c>
      <c r="AN147" s="88">
        <v>2.529E-3</v>
      </c>
      <c r="AO147" s="88">
        <v>3.5079999999999998E-3</v>
      </c>
      <c r="AP147" s="88">
        <v>4.4260000000000002E-3</v>
      </c>
      <c r="AQ147" s="88">
        <v>5.5300000000000002E-3</v>
      </c>
      <c r="AR147" s="88">
        <v>6.6810000000000003E-3</v>
      </c>
      <c r="AS147" s="88">
        <v>8.3739999999999995E-3</v>
      </c>
      <c r="AT147" s="88">
        <v>9.8320000000000005E-3</v>
      </c>
      <c r="AU147" s="88">
        <v>1.0891E-2</v>
      </c>
      <c r="AV147" s="88">
        <v>1.1823999999999999E-2</v>
      </c>
      <c r="AW147" s="88">
        <v>1.2659999999999999E-2</v>
      </c>
      <c r="AX147" s="88">
        <v>4.6999999999999997E-5</v>
      </c>
      <c r="AY147" s="88">
        <v>1.12E-4</v>
      </c>
      <c r="AZ147" s="88">
        <v>2.4600000000000002E-4</v>
      </c>
      <c r="BA147" s="88">
        <v>3.6699999999999998E-4</v>
      </c>
      <c r="BB147" s="88">
        <v>4.6799999999999999E-4</v>
      </c>
      <c r="BC147" s="88">
        <v>5.7700000000000004E-4</v>
      </c>
      <c r="BD147" s="88">
        <v>6.8000000000000005E-4</v>
      </c>
      <c r="BE147" s="88">
        <v>8.7399999999999999E-4</v>
      </c>
      <c r="BF147" s="88">
        <v>1.01E-3</v>
      </c>
      <c r="BG147" s="88">
        <v>1.9840000000000001E-3</v>
      </c>
      <c r="BH147" s="88">
        <v>2.9169999999999999E-3</v>
      </c>
      <c r="BI147" s="88">
        <v>3.8479999999999999E-3</v>
      </c>
      <c r="BJ147" s="88">
        <v>4.7730000000000003E-3</v>
      </c>
      <c r="BK147" s="88">
        <v>5.6940000000000003E-3</v>
      </c>
      <c r="BL147" s="88">
        <v>6.6119999999999998E-3</v>
      </c>
      <c r="BM147" s="88">
        <v>7.528E-3</v>
      </c>
      <c r="BN147" s="88">
        <v>8.4440000000000001E-3</v>
      </c>
      <c r="BO147" s="88">
        <v>9.358E-3</v>
      </c>
      <c r="BP147" s="89">
        <v>-9.9999999999999995E-7</v>
      </c>
      <c r="BQ147" s="88">
        <v>-9.9999999999999995E-7</v>
      </c>
      <c r="BR147" s="88">
        <v>0</v>
      </c>
      <c r="BS147" s="88">
        <v>1.2E-5</v>
      </c>
      <c r="BT147" s="88">
        <v>3.0000000000000001E-5</v>
      </c>
      <c r="BU147" s="88">
        <v>4.8999999999999998E-5</v>
      </c>
      <c r="BV147" s="88">
        <v>6.7999999999999999E-5</v>
      </c>
      <c r="BW147" s="88">
        <v>8.3999999999999995E-5</v>
      </c>
      <c r="BX147" s="88">
        <v>1.1400000000000001E-4</v>
      </c>
      <c r="BY147" s="88">
        <v>1.3200000000000001E-4</v>
      </c>
      <c r="BZ147" s="88">
        <v>9.5000000000000005E-5</v>
      </c>
      <c r="CA147" s="88">
        <v>-1.8699999999999999E-4</v>
      </c>
      <c r="CB147" s="88">
        <v>-5.1999999999999997E-5</v>
      </c>
      <c r="CC147" s="88">
        <v>1.5E-5</v>
      </c>
      <c r="CD147" s="88">
        <v>2.905E-3</v>
      </c>
      <c r="CE147" s="88">
        <v>-1.189E-3</v>
      </c>
      <c r="CF147" s="88">
        <v>7.1299999999999998E-4</v>
      </c>
    </row>
    <row r="148" spans="1:84" ht="15.75" thickBot="1" x14ac:dyDescent="0.3">
      <c r="A148" s="86">
        <v>36</v>
      </c>
      <c r="B148" s="88">
        <v>1.2999999999999999E-5</v>
      </c>
      <c r="C148" s="88">
        <v>6.8999999999999997E-5</v>
      </c>
      <c r="D148" s="88">
        <v>2.13E-4</v>
      </c>
      <c r="E148" s="88">
        <v>6.1399999999999996E-4</v>
      </c>
      <c r="F148" s="88">
        <v>1.0280000000000001E-3</v>
      </c>
      <c r="G148" s="88">
        <v>1.4090000000000001E-3</v>
      </c>
      <c r="H148" s="88">
        <v>1.756E-3</v>
      </c>
      <c r="I148" s="88">
        <v>2.1020000000000001E-3</v>
      </c>
      <c r="J148" s="88">
        <v>2.6949999999999999E-3</v>
      </c>
      <c r="K148" s="88">
        <v>3.2030000000000001E-3</v>
      </c>
      <c r="L148" s="88">
        <v>5.2579999999999997E-3</v>
      </c>
      <c r="M148" s="88">
        <v>6.8570000000000002E-3</v>
      </c>
      <c r="N148" s="88">
        <v>6.3999999999999997E-5</v>
      </c>
      <c r="O148" s="88">
        <v>1.7100000000000001E-4</v>
      </c>
      <c r="P148" s="88">
        <v>4.6200000000000001E-4</v>
      </c>
      <c r="Q148" s="88">
        <v>7.9699999999999997E-4</v>
      </c>
      <c r="R148" s="88">
        <v>1.1100000000000001E-3</v>
      </c>
      <c r="S148" s="88">
        <v>1.3619999999999999E-3</v>
      </c>
      <c r="T148" s="88">
        <v>1.6050000000000001E-3</v>
      </c>
      <c r="U148" s="88">
        <v>1.9580000000000001E-3</v>
      </c>
      <c r="V148" s="88">
        <v>2.3089999999999999E-3</v>
      </c>
      <c r="W148" s="88">
        <v>4.4780000000000002E-3</v>
      </c>
      <c r="X148" s="88">
        <v>6.5199999999999998E-3</v>
      </c>
      <c r="Y148" s="88">
        <v>8.4220000000000007E-3</v>
      </c>
      <c r="Z148" s="88">
        <v>1.0244E-2</v>
      </c>
      <c r="AA148" s="88">
        <v>1.2012E-2</v>
      </c>
      <c r="AB148" s="88">
        <v>1.3746E-2</v>
      </c>
      <c r="AC148" s="88">
        <v>1.546E-2</v>
      </c>
      <c r="AD148" s="88">
        <v>1.7163999999999999E-2</v>
      </c>
      <c r="AE148" s="88">
        <v>1.8860999999999999E-2</v>
      </c>
      <c r="AF148" s="88">
        <v>2.2599999999999999E-4</v>
      </c>
      <c r="AG148" s="88">
        <v>1.75E-4</v>
      </c>
      <c r="AH148" s="88">
        <v>6.4099999999999997E-4</v>
      </c>
      <c r="AI148" s="88">
        <v>1.245E-3</v>
      </c>
      <c r="AJ148" s="88">
        <v>1.73E-3</v>
      </c>
      <c r="AK148" s="88">
        <v>2.055E-3</v>
      </c>
      <c r="AL148" s="88">
        <v>2.392E-3</v>
      </c>
      <c r="AM148" s="88">
        <v>2.8639999999999998E-3</v>
      </c>
      <c r="AN148" s="88">
        <v>3.186E-3</v>
      </c>
      <c r="AO148" s="88">
        <v>4.5019999999999999E-3</v>
      </c>
      <c r="AP148" s="88">
        <v>5.7149999999999996E-3</v>
      </c>
      <c r="AQ148" s="88">
        <v>7.1770000000000002E-3</v>
      </c>
      <c r="AR148" s="88">
        <v>8.7010000000000004E-3</v>
      </c>
      <c r="AS148" s="88">
        <v>1.0925000000000001E-2</v>
      </c>
      <c r="AT148" s="88">
        <v>1.2834999999999999E-2</v>
      </c>
      <c r="AU148" s="88">
        <v>1.4215E-2</v>
      </c>
      <c r="AV148" s="88">
        <v>1.5424999999999999E-2</v>
      </c>
      <c r="AW148" s="88">
        <v>1.6504999999999999E-2</v>
      </c>
      <c r="AX148" s="88">
        <v>5.3999999999999998E-5</v>
      </c>
      <c r="AY148" s="88">
        <v>1.2899999999999999E-4</v>
      </c>
      <c r="AZ148" s="88">
        <v>2.9E-4</v>
      </c>
      <c r="BA148" s="88">
        <v>4.4099999999999999E-4</v>
      </c>
      <c r="BB148" s="88">
        <v>5.6999999999999998E-4</v>
      </c>
      <c r="BC148" s="88">
        <v>7.1299999999999998E-4</v>
      </c>
      <c r="BD148" s="88">
        <v>8.4800000000000001E-4</v>
      </c>
      <c r="BE148" s="88">
        <v>1.1069999999999999E-3</v>
      </c>
      <c r="BF148" s="88">
        <v>1.291E-3</v>
      </c>
      <c r="BG148" s="88">
        <v>2.5639999999999999E-3</v>
      </c>
      <c r="BH148" s="88">
        <v>3.7629999999999999E-3</v>
      </c>
      <c r="BI148" s="88">
        <v>4.9509999999999997E-3</v>
      </c>
      <c r="BJ148" s="88">
        <v>6.13E-3</v>
      </c>
      <c r="BK148" s="88">
        <v>7.3020000000000003E-3</v>
      </c>
      <c r="BL148" s="88">
        <v>8.4700000000000001E-3</v>
      </c>
      <c r="BM148" s="88">
        <v>9.6360000000000005E-3</v>
      </c>
      <c r="BN148" s="88">
        <v>1.0800000000000001E-2</v>
      </c>
      <c r="BO148" s="88">
        <v>1.1964000000000001E-2</v>
      </c>
      <c r="BP148" s="89">
        <v>-9.9999999999999995E-7</v>
      </c>
      <c r="BQ148" s="88">
        <v>-1.9999999999999999E-6</v>
      </c>
      <c r="BR148" s="88">
        <v>0</v>
      </c>
      <c r="BS148" s="88">
        <v>1.5E-5</v>
      </c>
      <c r="BT148" s="88">
        <v>3.8000000000000002E-5</v>
      </c>
      <c r="BU148" s="88">
        <v>6.3999999999999997E-5</v>
      </c>
      <c r="BV148" s="88">
        <v>9.0000000000000006E-5</v>
      </c>
      <c r="BW148" s="88">
        <v>1.13E-4</v>
      </c>
      <c r="BX148" s="88">
        <v>1.54E-4</v>
      </c>
      <c r="BY148" s="88">
        <v>1.7899999999999999E-4</v>
      </c>
      <c r="BZ148" s="88">
        <v>1.1E-4</v>
      </c>
      <c r="CA148" s="88">
        <v>-2.1000000000000001E-4</v>
      </c>
      <c r="CB148" s="88">
        <v>-5.7000000000000003E-5</v>
      </c>
      <c r="CC148" s="88">
        <v>1.7E-5</v>
      </c>
      <c r="CD148" s="88">
        <v>3.6480000000000002E-3</v>
      </c>
      <c r="CE148" s="88">
        <v>-1.7329999999999999E-3</v>
      </c>
      <c r="CF148" s="88">
        <v>5.9500000000000004E-4</v>
      </c>
    </row>
    <row r="149" spans="1:84" ht="15.75" thickBot="1" x14ac:dyDescent="0.3">
      <c r="A149" s="86">
        <v>37</v>
      </c>
      <c r="B149" s="88">
        <v>1.5E-5</v>
      </c>
      <c r="C149" s="88">
        <v>7.7999999999999999E-5</v>
      </c>
      <c r="D149" s="88">
        <v>2.42E-4</v>
      </c>
      <c r="E149" s="88">
        <v>7.1500000000000003E-4</v>
      </c>
      <c r="F149" s="88">
        <v>1.2210000000000001E-3</v>
      </c>
      <c r="G149" s="88">
        <v>1.699E-3</v>
      </c>
      <c r="H149" s="88">
        <v>2.1410000000000001E-3</v>
      </c>
      <c r="I149" s="88">
        <v>2.5829999999999998E-3</v>
      </c>
      <c r="J149" s="88">
        <v>3.346E-3</v>
      </c>
      <c r="K149" s="88">
        <v>4.0010000000000002E-3</v>
      </c>
      <c r="L149" s="88">
        <v>6.6689999999999996E-3</v>
      </c>
      <c r="M149" s="88">
        <v>8.7729999999999995E-3</v>
      </c>
      <c r="N149" s="88">
        <v>-3.9999999999999998E-6</v>
      </c>
      <c r="O149" s="88">
        <v>9.7999999999999997E-5</v>
      </c>
      <c r="P149" s="88">
        <v>4.3300000000000001E-4</v>
      </c>
      <c r="Q149" s="88">
        <v>8.4800000000000001E-4</v>
      </c>
      <c r="R149" s="88">
        <v>1.242E-3</v>
      </c>
      <c r="S149" s="88">
        <v>1.5629999999999999E-3</v>
      </c>
      <c r="T149" s="88">
        <v>1.8680000000000001E-3</v>
      </c>
      <c r="U149" s="88">
        <v>2.3140000000000001E-3</v>
      </c>
      <c r="V149" s="88">
        <v>2.7529999999999998E-3</v>
      </c>
      <c r="W149" s="88">
        <v>5.4390000000000003E-3</v>
      </c>
      <c r="X149" s="88">
        <v>7.9500000000000005E-3</v>
      </c>
      <c r="Y149" s="88">
        <v>1.0257E-2</v>
      </c>
      <c r="Z149" s="88">
        <v>1.2449E-2</v>
      </c>
      <c r="AA149" s="88">
        <v>1.4567999999999999E-2</v>
      </c>
      <c r="AB149" s="88">
        <v>1.6643999999999999E-2</v>
      </c>
      <c r="AC149" s="88">
        <v>1.8693999999999999E-2</v>
      </c>
      <c r="AD149" s="88">
        <v>2.0732E-2</v>
      </c>
      <c r="AE149" s="88">
        <v>2.2762999999999999E-2</v>
      </c>
      <c r="AF149" s="88">
        <v>2.2900000000000001E-4</v>
      </c>
      <c r="AG149" s="88">
        <v>1.8000000000000001E-4</v>
      </c>
      <c r="AH149" s="88">
        <v>6.9399999999999996E-4</v>
      </c>
      <c r="AI149" s="88">
        <v>1.387E-3</v>
      </c>
      <c r="AJ149" s="88">
        <v>1.9750000000000002E-3</v>
      </c>
      <c r="AK149" s="88">
        <v>2.392E-3</v>
      </c>
      <c r="AL149" s="88">
        <v>2.8289999999999999E-3</v>
      </c>
      <c r="AM149" s="88">
        <v>3.46E-3</v>
      </c>
      <c r="AN149" s="88">
        <v>3.898E-3</v>
      </c>
      <c r="AO149" s="88">
        <v>5.6010000000000001E-3</v>
      </c>
      <c r="AP149" s="88">
        <v>7.1240000000000001E-3</v>
      </c>
      <c r="AQ149" s="88">
        <v>8.9669999999999993E-3</v>
      </c>
      <c r="AR149" s="88">
        <v>1.0897E-2</v>
      </c>
      <c r="AS149" s="88">
        <v>1.3703999999999999E-2</v>
      </c>
      <c r="AT149" s="88">
        <v>1.6108000000000001E-2</v>
      </c>
      <c r="AU149" s="88">
        <v>1.7836999999999999E-2</v>
      </c>
      <c r="AV149" s="88">
        <v>1.9342000000000002E-2</v>
      </c>
      <c r="AW149" s="88">
        <v>2.0676E-2</v>
      </c>
      <c r="AX149" s="88">
        <v>6.2000000000000003E-5</v>
      </c>
      <c r="AY149" s="88">
        <v>1.4899999999999999E-4</v>
      </c>
      <c r="AZ149" s="88">
        <v>3.3799999999999998E-4</v>
      </c>
      <c r="BA149" s="88">
        <v>5.2099999999999998E-4</v>
      </c>
      <c r="BB149" s="88">
        <v>6.8199999999999999E-4</v>
      </c>
      <c r="BC149" s="88">
        <v>8.5899999999999995E-4</v>
      </c>
      <c r="BD149" s="88">
        <v>1.0300000000000001E-3</v>
      </c>
      <c r="BE149" s="88">
        <v>1.3569999999999999E-3</v>
      </c>
      <c r="BF149" s="88">
        <v>1.593E-3</v>
      </c>
      <c r="BG149" s="88">
        <v>3.1870000000000002E-3</v>
      </c>
      <c r="BH149" s="88">
        <v>4.6709999999999998E-3</v>
      </c>
      <c r="BI149" s="88">
        <v>6.1339999999999997E-3</v>
      </c>
      <c r="BJ149" s="88">
        <v>7.5830000000000003E-3</v>
      </c>
      <c r="BK149" s="88">
        <v>9.0240000000000008E-3</v>
      </c>
      <c r="BL149" s="88">
        <v>1.0460000000000001E-2</v>
      </c>
      <c r="BM149" s="88">
        <v>1.1893000000000001E-2</v>
      </c>
      <c r="BN149" s="88">
        <v>1.3324000000000001E-2</v>
      </c>
      <c r="BO149" s="88">
        <v>1.4754E-2</v>
      </c>
      <c r="BP149" s="89">
        <v>-9.9999999999999995E-7</v>
      </c>
      <c r="BQ149" s="88">
        <v>-1.9999999999999999E-6</v>
      </c>
      <c r="BR149" s="88">
        <v>9.9999999999999995E-7</v>
      </c>
      <c r="BS149" s="88">
        <v>2.0000000000000002E-5</v>
      </c>
      <c r="BT149" s="88">
        <v>4.8999999999999998E-5</v>
      </c>
      <c r="BU149" s="88">
        <v>8.0000000000000007E-5</v>
      </c>
      <c r="BV149" s="88">
        <v>1.13E-4</v>
      </c>
      <c r="BW149" s="88">
        <v>1.4200000000000001E-4</v>
      </c>
      <c r="BX149" s="88">
        <v>1.9599999999999999E-4</v>
      </c>
      <c r="BY149" s="88">
        <v>2.3000000000000001E-4</v>
      </c>
      <c r="BZ149" s="88">
        <v>1.44E-4</v>
      </c>
      <c r="CA149" s="88">
        <v>-2.2599999999999999E-4</v>
      </c>
      <c r="CB149" s="88">
        <v>-6.2000000000000003E-5</v>
      </c>
      <c r="CC149" s="88">
        <v>1.9000000000000001E-5</v>
      </c>
      <c r="CD149" s="88">
        <v>4.4720000000000003E-3</v>
      </c>
      <c r="CE149" s="88">
        <v>-2.3379999999999998E-3</v>
      </c>
      <c r="CF149" s="88">
        <v>4.6900000000000002E-4</v>
      </c>
    </row>
    <row r="150" spans="1:84" ht="15.75" thickBot="1" x14ac:dyDescent="0.3">
      <c r="A150" s="86">
        <v>38</v>
      </c>
      <c r="B150" s="88">
        <v>1.8E-5</v>
      </c>
      <c r="C150" s="88">
        <v>9.0000000000000006E-5</v>
      </c>
      <c r="D150" s="88">
        <v>2.8299999999999999E-4</v>
      </c>
      <c r="E150" s="88">
        <v>8.5499999999999997E-4</v>
      </c>
      <c r="F150" s="88">
        <v>1.495E-3</v>
      </c>
      <c r="G150" s="88">
        <v>2.1199999999999999E-3</v>
      </c>
      <c r="H150" s="88">
        <v>2.7100000000000002E-3</v>
      </c>
      <c r="I150" s="88">
        <v>3.3040000000000001E-3</v>
      </c>
      <c r="J150" s="88">
        <v>4.3369999999999997E-3</v>
      </c>
      <c r="K150" s="88">
        <v>5.2240000000000003E-3</v>
      </c>
      <c r="L150" s="88">
        <v>8.8299999999999993E-3</v>
      </c>
      <c r="M150" s="88">
        <v>1.1697000000000001E-2</v>
      </c>
      <c r="N150" s="88">
        <v>-1.16E-4</v>
      </c>
      <c r="O150" s="88">
        <v>-2.5000000000000001E-5</v>
      </c>
      <c r="P150" s="88">
        <v>3.8299999999999999E-4</v>
      </c>
      <c r="Q150" s="88">
        <v>9.2500000000000004E-4</v>
      </c>
      <c r="R150" s="88">
        <v>1.4499999999999999E-3</v>
      </c>
      <c r="S150" s="88">
        <v>1.882E-3</v>
      </c>
      <c r="T150" s="88">
        <v>2.2850000000000001E-3</v>
      </c>
      <c r="U150" s="88">
        <v>2.8770000000000002E-3</v>
      </c>
      <c r="V150" s="88">
        <v>3.4529999999999999E-3</v>
      </c>
      <c r="W150" s="88">
        <v>6.966E-3</v>
      </c>
      <c r="X150" s="88">
        <v>1.0233000000000001E-2</v>
      </c>
      <c r="Y150" s="88">
        <v>1.3188999999999999E-2</v>
      </c>
      <c r="Z150" s="88">
        <v>1.5965E-2</v>
      </c>
      <c r="AA150" s="88">
        <v>1.8634000000000001E-2</v>
      </c>
      <c r="AB150" s="88">
        <v>2.1240999999999999E-2</v>
      </c>
      <c r="AC150" s="88">
        <v>2.3816E-2</v>
      </c>
      <c r="AD150" s="88">
        <v>2.6374000000000002E-2</v>
      </c>
      <c r="AE150" s="88">
        <v>2.8923999999999998E-2</v>
      </c>
      <c r="AF150" s="88">
        <v>2.32E-4</v>
      </c>
      <c r="AG150" s="88">
        <v>1.9599999999999999E-4</v>
      </c>
      <c r="AH150" s="88">
        <v>7.67E-4</v>
      </c>
      <c r="AI150" s="88">
        <v>1.573E-3</v>
      </c>
      <c r="AJ150" s="88">
        <v>2.3050000000000002E-3</v>
      </c>
      <c r="AK150" s="88">
        <v>2.8639999999999998E-3</v>
      </c>
      <c r="AL150" s="88">
        <v>3.46E-3</v>
      </c>
      <c r="AM150" s="88">
        <v>4.3670000000000002E-3</v>
      </c>
      <c r="AN150" s="88">
        <v>5.0220000000000004E-3</v>
      </c>
      <c r="AO150" s="88">
        <v>7.4510000000000002E-3</v>
      </c>
      <c r="AP150" s="88">
        <v>9.4999999999999998E-3</v>
      </c>
      <c r="AQ150" s="88">
        <v>1.1965999999999999E-2</v>
      </c>
      <c r="AR150" s="88">
        <v>1.4562E-2</v>
      </c>
      <c r="AS150" s="88">
        <v>1.8332999999999999E-2</v>
      </c>
      <c r="AT150" s="88">
        <v>2.1552000000000002E-2</v>
      </c>
      <c r="AU150" s="88">
        <v>2.3845000000000002E-2</v>
      </c>
      <c r="AV150" s="88">
        <v>2.5819999999999999E-2</v>
      </c>
      <c r="AW150" s="88">
        <v>2.7549000000000001E-2</v>
      </c>
      <c r="AX150" s="88">
        <v>7.3999999999999996E-5</v>
      </c>
      <c r="AY150" s="88">
        <v>1.7799999999999999E-4</v>
      </c>
      <c r="AZ150" s="88">
        <v>4.0999999999999999E-4</v>
      </c>
      <c r="BA150" s="88">
        <v>6.4099999999999997E-4</v>
      </c>
      <c r="BB150" s="88">
        <v>8.4999999999999995E-4</v>
      </c>
      <c r="BC150" s="88">
        <v>1.083E-3</v>
      </c>
      <c r="BD150" s="88">
        <v>1.31E-3</v>
      </c>
      <c r="BE150" s="88">
        <v>1.748E-3</v>
      </c>
      <c r="BF150" s="88">
        <v>2.0669999999999998E-3</v>
      </c>
      <c r="BG150" s="88">
        <v>4.1830000000000001E-3</v>
      </c>
      <c r="BH150" s="88">
        <v>6.1260000000000004E-3</v>
      </c>
      <c r="BI150" s="88">
        <v>8.0309999999999999E-3</v>
      </c>
      <c r="BJ150" s="88">
        <v>9.9129999999999999E-3</v>
      </c>
      <c r="BK150" s="88">
        <v>1.1783999999999999E-2</v>
      </c>
      <c r="BL150" s="88">
        <v>1.3648E-2</v>
      </c>
      <c r="BM150" s="88">
        <v>1.5507999999999999E-2</v>
      </c>
      <c r="BN150" s="88">
        <v>1.7365999999999999E-2</v>
      </c>
      <c r="BO150" s="88">
        <v>1.9223000000000001E-2</v>
      </c>
      <c r="BP150" s="89">
        <v>0</v>
      </c>
      <c r="BQ150" s="88">
        <v>9.9999999999999995E-7</v>
      </c>
      <c r="BR150" s="88">
        <v>6.0000000000000002E-6</v>
      </c>
      <c r="BS150" s="88">
        <v>3.1999999999999999E-5</v>
      </c>
      <c r="BT150" s="88">
        <v>6.7999999999999999E-5</v>
      </c>
      <c r="BU150" s="88">
        <v>1.06E-4</v>
      </c>
      <c r="BV150" s="88">
        <v>1.4799999999999999E-4</v>
      </c>
      <c r="BW150" s="88">
        <v>1.85E-4</v>
      </c>
      <c r="BX150" s="88">
        <v>2.5999999999999998E-4</v>
      </c>
      <c r="BY150" s="88">
        <v>3.1300000000000002E-4</v>
      </c>
      <c r="BZ150" s="88">
        <v>2.4499999999999999E-4</v>
      </c>
      <c r="CA150" s="88">
        <v>-2.2599999999999999E-4</v>
      </c>
      <c r="CB150" s="88">
        <v>-6.0000000000000002E-5</v>
      </c>
      <c r="CC150" s="88">
        <v>2.0999999999999999E-5</v>
      </c>
      <c r="CD150" s="88">
        <v>5.8529999999999997E-3</v>
      </c>
      <c r="CE150" s="88">
        <v>-3.411E-3</v>
      </c>
      <c r="CF150" s="88">
        <v>2.03E-4</v>
      </c>
    </row>
    <row r="151" spans="1:84" ht="15.75" thickBot="1" x14ac:dyDescent="0.3">
      <c r="A151" s="86">
        <v>39</v>
      </c>
      <c r="B151" s="88">
        <v>2.0000000000000002E-5</v>
      </c>
      <c r="C151" s="88">
        <v>9.8999999999999994E-5</v>
      </c>
      <c r="D151" s="88">
        <v>3.1100000000000002E-4</v>
      </c>
      <c r="E151" s="88">
        <v>9.4799999999999995E-4</v>
      </c>
      <c r="F151" s="88">
        <v>1.6800000000000001E-3</v>
      </c>
      <c r="G151" s="88">
        <v>2.408E-3</v>
      </c>
      <c r="H151" s="88">
        <v>3.1059999999999998E-3</v>
      </c>
      <c r="I151" s="88">
        <v>3.8110000000000002E-3</v>
      </c>
      <c r="J151" s="88">
        <v>5.045E-3</v>
      </c>
      <c r="K151" s="88">
        <v>6.1050000000000002E-3</v>
      </c>
      <c r="L151" s="88">
        <v>1.0378999999999999E-2</v>
      </c>
      <c r="M151" s="88">
        <v>1.3764E-2</v>
      </c>
      <c r="N151" s="88">
        <v>-1.9900000000000001E-4</v>
      </c>
      <c r="O151" s="88">
        <v>-1.17E-4</v>
      </c>
      <c r="P151" s="88">
        <v>3.5599999999999998E-4</v>
      </c>
      <c r="Q151" s="88">
        <v>1.0039999999999999E-3</v>
      </c>
      <c r="R151" s="88">
        <v>1.6329999999999999E-3</v>
      </c>
      <c r="S151" s="88">
        <v>2.15E-3</v>
      </c>
      <c r="T151" s="88">
        <v>2.6280000000000001E-3</v>
      </c>
      <c r="U151" s="88">
        <v>3.3310000000000002E-3</v>
      </c>
      <c r="V151" s="88">
        <v>4.0119999999999999E-3</v>
      </c>
      <c r="W151" s="88">
        <v>8.1890000000000001E-3</v>
      </c>
      <c r="X151" s="88">
        <v>1.2082000000000001E-2</v>
      </c>
      <c r="Y151" s="88">
        <v>1.5578E-2</v>
      </c>
      <c r="Z151" s="88">
        <v>1.8841E-2</v>
      </c>
      <c r="AA151" s="88">
        <v>2.1967E-2</v>
      </c>
      <c r="AB151" s="88">
        <v>2.5017000000000001E-2</v>
      </c>
      <c r="AC151" s="88">
        <v>2.8025999999999999E-2</v>
      </c>
      <c r="AD151" s="88">
        <v>3.1015000000000001E-2</v>
      </c>
      <c r="AE151" s="88">
        <v>3.3994999999999997E-2</v>
      </c>
      <c r="AF151" s="88">
        <v>2.42E-4</v>
      </c>
      <c r="AG151" s="88">
        <v>2.13E-4</v>
      </c>
      <c r="AH151" s="88">
        <v>8.2299999999999995E-4</v>
      </c>
      <c r="AI151" s="88">
        <v>1.702E-3</v>
      </c>
      <c r="AJ151" s="88">
        <v>2.529E-3</v>
      </c>
      <c r="AK151" s="88">
        <v>3.186E-3</v>
      </c>
      <c r="AL151" s="88">
        <v>3.898E-3</v>
      </c>
      <c r="AM151" s="88">
        <v>5.0220000000000004E-3</v>
      </c>
      <c r="AN151" s="88">
        <v>5.8609999999999999E-3</v>
      </c>
      <c r="AO151" s="88">
        <v>8.9750000000000003E-3</v>
      </c>
      <c r="AP151" s="88">
        <v>1.1504E-2</v>
      </c>
      <c r="AQ151" s="88">
        <v>1.4482999999999999E-2</v>
      </c>
      <c r="AR151" s="88">
        <v>1.7604000000000002E-2</v>
      </c>
      <c r="AS151" s="88">
        <v>2.2135999999999999E-2</v>
      </c>
      <c r="AT151" s="88">
        <v>2.5994E-2</v>
      </c>
      <c r="AU151" s="88">
        <v>2.8725000000000001E-2</v>
      </c>
      <c r="AV151" s="88">
        <v>3.1063E-2</v>
      </c>
      <c r="AW151" s="88">
        <v>3.3098000000000002E-2</v>
      </c>
      <c r="AX151" s="88">
        <v>8.2999999999999998E-5</v>
      </c>
      <c r="AY151" s="88">
        <v>1.9900000000000001E-4</v>
      </c>
      <c r="AZ151" s="88">
        <v>4.6099999999999998E-4</v>
      </c>
      <c r="BA151" s="88">
        <v>7.27E-4</v>
      </c>
      <c r="BB151" s="88">
        <v>9.7099999999999997E-4</v>
      </c>
      <c r="BC151" s="88">
        <v>1.245E-3</v>
      </c>
      <c r="BD151" s="88">
        <v>1.5139999999999999E-3</v>
      </c>
      <c r="BE151" s="88">
        <v>2.0370000000000002E-3</v>
      </c>
      <c r="BF151" s="88">
        <v>2.4220000000000001E-3</v>
      </c>
      <c r="BG151" s="88">
        <v>4.947E-3</v>
      </c>
      <c r="BH151" s="88">
        <v>7.2529999999999999E-3</v>
      </c>
      <c r="BI151" s="88">
        <v>9.5069999999999998E-3</v>
      </c>
      <c r="BJ151" s="88">
        <v>1.1733E-2</v>
      </c>
      <c r="BK151" s="88">
        <v>1.3943000000000001E-2</v>
      </c>
      <c r="BL151" s="88">
        <v>1.6145E-2</v>
      </c>
      <c r="BM151" s="88">
        <v>1.8342000000000001E-2</v>
      </c>
      <c r="BN151" s="88">
        <v>2.0537E-2</v>
      </c>
      <c r="BO151" s="88">
        <v>2.2731000000000001E-2</v>
      </c>
      <c r="BP151" s="89">
        <v>9.9999999999999995E-7</v>
      </c>
      <c r="BQ151" s="88">
        <v>5.0000000000000004E-6</v>
      </c>
      <c r="BR151" s="88">
        <v>1.4E-5</v>
      </c>
      <c r="BS151" s="88">
        <v>4.3999999999999999E-5</v>
      </c>
      <c r="BT151" s="88">
        <v>8.3999999999999995E-5</v>
      </c>
      <c r="BU151" s="88">
        <v>1.25E-4</v>
      </c>
      <c r="BV151" s="88">
        <v>1.7100000000000001E-4</v>
      </c>
      <c r="BW151" s="88">
        <v>2.14E-4</v>
      </c>
      <c r="BX151" s="88">
        <v>3.0400000000000002E-4</v>
      </c>
      <c r="BY151" s="88">
        <v>3.7599999999999998E-4</v>
      </c>
      <c r="BZ151" s="88">
        <v>3.7100000000000002E-4</v>
      </c>
      <c r="CA151" s="88">
        <v>-2.0799999999999999E-4</v>
      </c>
      <c r="CB151" s="88">
        <v>-5.0000000000000002E-5</v>
      </c>
      <c r="CC151" s="88">
        <v>2.0999999999999999E-5</v>
      </c>
      <c r="CD151" s="88">
        <v>7.0049999999999999E-3</v>
      </c>
      <c r="CE151" s="88">
        <v>-4.2919999999999998E-3</v>
      </c>
      <c r="CF151" s="88">
        <v>3.0000000000000001E-6</v>
      </c>
    </row>
    <row r="152" spans="1:84" ht="15.75" thickBot="1" x14ac:dyDescent="0.3">
      <c r="A152" s="86">
        <v>40</v>
      </c>
      <c r="B152" s="88">
        <v>2.9E-5</v>
      </c>
      <c r="C152" s="88">
        <v>1.36E-4</v>
      </c>
      <c r="D152" s="88">
        <v>4.2000000000000002E-4</v>
      </c>
      <c r="E152" s="88">
        <v>1.305E-3</v>
      </c>
      <c r="F152" s="88">
        <v>2.3760000000000001E-3</v>
      </c>
      <c r="G152" s="88">
        <v>3.4880000000000002E-3</v>
      </c>
      <c r="H152" s="88">
        <v>4.5859999999999998E-3</v>
      </c>
      <c r="I152" s="88">
        <v>5.7140000000000003E-3</v>
      </c>
      <c r="J152" s="88">
        <v>7.7210000000000004E-3</v>
      </c>
      <c r="K152" s="88">
        <v>9.4520000000000003E-3</v>
      </c>
      <c r="L152" s="88">
        <v>1.6272999999999999E-2</v>
      </c>
      <c r="M152" s="88">
        <v>2.1562000000000001E-2</v>
      </c>
      <c r="N152" s="88">
        <v>-5.4900000000000001E-4</v>
      </c>
      <c r="O152" s="88">
        <v>-4.9799999999999996E-4</v>
      </c>
      <c r="P152" s="88">
        <v>3.0499999999999999E-4</v>
      </c>
      <c r="Q152" s="88">
        <v>1.451E-3</v>
      </c>
      <c r="R152" s="88">
        <v>2.542E-3</v>
      </c>
      <c r="S152" s="88">
        <v>3.418E-3</v>
      </c>
      <c r="T152" s="88">
        <v>4.2100000000000002E-3</v>
      </c>
      <c r="U152" s="88">
        <v>5.3619999999999996E-3</v>
      </c>
      <c r="V152" s="88">
        <v>6.4850000000000003E-3</v>
      </c>
      <c r="W152" s="88">
        <v>1.3639999999999999E-2</v>
      </c>
      <c r="X152" s="88">
        <v>2.0455999999999998E-2</v>
      </c>
      <c r="Y152" s="88">
        <v>2.6530999999999999E-2</v>
      </c>
      <c r="Z152" s="88">
        <v>3.2146000000000001E-2</v>
      </c>
      <c r="AA152" s="88">
        <v>3.7491999999999998E-2</v>
      </c>
      <c r="AB152" s="88">
        <v>4.2691E-2</v>
      </c>
      <c r="AC152" s="88">
        <v>4.7815000000000003E-2</v>
      </c>
      <c r="AD152" s="88">
        <v>5.2900999999999997E-2</v>
      </c>
      <c r="AE152" s="88">
        <v>5.7970000000000001E-2</v>
      </c>
      <c r="AF152" s="88">
        <v>3.4099999999999999E-4</v>
      </c>
      <c r="AG152" s="88">
        <v>2.7099999999999997E-4</v>
      </c>
      <c r="AH152" s="88">
        <v>1.0690000000000001E-3</v>
      </c>
      <c r="AI152" s="88">
        <v>2.3040000000000001E-3</v>
      </c>
      <c r="AJ152" s="88">
        <v>3.5079999999999998E-3</v>
      </c>
      <c r="AK152" s="88">
        <v>4.5019999999999999E-3</v>
      </c>
      <c r="AL152" s="88">
        <v>5.6010000000000001E-3</v>
      </c>
      <c r="AM152" s="88">
        <v>7.4510000000000002E-3</v>
      </c>
      <c r="AN152" s="88">
        <v>8.9750000000000003E-3</v>
      </c>
      <c r="AO152" s="88">
        <v>1.5602E-2</v>
      </c>
      <c r="AP152" s="88">
        <v>2.1264999999999999E-2</v>
      </c>
      <c r="AQ152" s="88">
        <v>2.7144000000000001E-2</v>
      </c>
      <c r="AR152" s="88">
        <v>3.2710000000000003E-2</v>
      </c>
      <c r="AS152" s="88">
        <v>4.0531999999999999E-2</v>
      </c>
      <c r="AT152" s="88">
        <v>4.6951E-2</v>
      </c>
      <c r="AU152" s="88">
        <v>5.1332000000000003E-2</v>
      </c>
      <c r="AV152" s="88">
        <v>5.5080999999999998E-2</v>
      </c>
      <c r="AW152" s="88">
        <v>5.8366000000000001E-2</v>
      </c>
      <c r="AX152" s="88">
        <v>1.21E-4</v>
      </c>
      <c r="AY152" s="88">
        <v>2.8400000000000002E-4</v>
      </c>
      <c r="AZ152" s="88">
        <v>6.6200000000000005E-4</v>
      </c>
      <c r="BA152" s="88">
        <v>1.062E-3</v>
      </c>
      <c r="BB152" s="88">
        <v>1.444E-3</v>
      </c>
      <c r="BC152" s="88">
        <v>1.8799999999999999E-3</v>
      </c>
      <c r="BD152" s="88">
        <v>2.3159999999999999E-3</v>
      </c>
      <c r="BE152" s="88">
        <v>3.1830000000000001E-3</v>
      </c>
      <c r="BF152" s="88">
        <v>3.8440000000000002E-3</v>
      </c>
      <c r="BG152" s="88">
        <v>8.1510000000000003E-3</v>
      </c>
      <c r="BH152" s="88">
        <v>1.2090999999999999E-2</v>
      </c>
      <c r="BI152" s="88">
        <v>1.5927E-2</v>
      </c>
      <c r="BJ152" s="88">
        <v>1.9708E-2</v>
      </c>
      <c r="BK152" s="88">
        <v>2.3459000000000001E-2</v>
      </c>
      <c r="BL152" s="88">
        <v>2.7196000000000001E-2</v>
      </c>
      <c r="BM152" s="88">
        <v>3.0924E-2</v>
      </c>
      <c r="BN152" s="88">
        <v>3.4647999999999998E-2</v>
      </c>
      <c r="BO152" s="88">
        <v>3.8367999999999999E-2</v>
      </c>
      <c r="BP152" s="89">
        <v>1.9999999999999999E-6</v>
      </c>
      <c r="BQ152" s="88">
        <v>7.9999999999999996E-6</v>
      </c>
      <c r="BR152" s="88">
        <v>1.8E-5</v>
      </c>
      <c r="BS152" s="88">
        <v>4.8999999999999998E-5</v>
      </c>
      <c r="BT152" s="88">
        <v>9.2E-5</v>
      </c>
      <c r="BU152" s="88">
        <v>1.4300000000000001E-4</v>
      </c>
      <c r="BV152" s="88">
        <v>2.0599999999999999E-4</v>
      </c>
      <c r="BW152" s="88">
        <v>2.72E-4</v>
      </c>
      <c r="BX152" s="88">
        <v>4.2900000000000002E-4</v>
      </c>
      <c r="BY152" s="88">
        <v>5.8200000000000005E-4</v>
      </c>
      <c r="BZ152" s="88">
        <v>8.2700000000000004E-4</v>
      </c>
      <c r="CA152" s="88">
        <v>-2.13E-4</v>
      </c>
      <c r="CB152" s="88">
        <v>6.9999999999999999E-6</v>
      </c>
      <c r="CC152" s="88">
        <v>2.4000000000000001E-5</v>
      </c>
      <c r="CD152" s="88">
        <v>1.2212000000000001E-2</v>
      </c>
      <c r="CE152" s="88">
        <v>-7.4999999999999997E-3</v>
      </c>
      <c r="CF152" s="88">
        <v>-3.57E-4</v>
      </c>
    </row>
    <row r="153" spans="1:84" ht="15.75" thickBot="1" x14ac:dyDescent="0.3">
      <c r="A153" s="86">
        <v>41</v>
      </c>
      <c r="B153" s="88">
        <v>3.6000000000000001E-5</v>
      </c>
      <c r="C153" s="88">
        <v>1.66E-4</v>
      </c>
      <c r="D153" s="88">
        <v>5.1699999999999999E-4</v>
      </c>
      <c r="E153" s="88">
        <v>1.6360000000000001E-3</v>
      </c>
      <c r="F153" s="88">
        <v>3.0219999999999999E-3</v>
      </c>
      <c r="G153" s="88">
        <v>4.4840000000000001E-3</v>
      </c>
      <c r="H153" s="88">
        <v>5.9369999999999996E-3</v>
      </c>
      <c r="I153" s="88">
        <v>7.4349999999999998E-3</v>
      </c>
      <c r="J153" s="88">
        <v>1.0104E-2</v>
      </c>
      <c r="K153" s="88">
        <v>1.2408000000000001E-2</v>
      </c>
      <c r="L153" s="88">
        <v>2.1468999999999999E-2</v>
      </c>
      <c r="M153" s="88">
        <v>2.853E-2</v>
      </c>
      <c r="N153" s="88">
        <v>-9.2699999999999998E-4</v>
      </c>
      <c r="O153" s="88">
        <v>-9.6299999999999999E-4</v>
      </c>
      <c r="P153" s="88">
        <v>1.05E-4</v>
      </c>
      <c r="Q153" s="88">
        <v>1.6999999999999999E-3</v>
      </c>
      <c r="R153" s="88">
        <v>3.199E-3</v>
      </c>
      <c r="S153" s="88">
        <v>4.3800000000000002E-3</v>
      </c>
      <c r="T153" s="88">
        <v>5.4229999999999999E-3</v>
      </c>
      <c r="U153" s="88">
        <v>6.9199999999999999E-3</v>
      </c>
      <c r="V153" s="88">
        <v>8.3770000000000008E-3</v>
      </c>
      <c r="W153" s="88">
        <v>1.7795999999999999E-2</v>
      </c>
      <c r="X153" s="88">
        <v>2.6845999999999998E-2</v>
      </c>
      <c r="Y153" s="88">
        <v>3.4896000000000003E-2</v>
      </c>
      <c r="Z153" s="88">
        <v>4.2314999999999998E-2</v>
      </c>
      <c r="AA153" s="88">
        <v>4.9367000000000001E-2</v>
      </c>
      <c r="AB153" s="88">
        <v>5.6218999999999998E-2</v>
      </c>
      <c r="AC153" s="88">
        <v>6.2967999999999996E-2</v>
      </c>
      <c r="AD153" s="88">
        <v>6.9666000000000006E-2</v>
      </c>
      <c r="AE153" s="88">
        <v>7.6340000000000005E-2</v>
      </c>
      <c r="AF153" s="88">
        <v>4.6299999999999998E-4</v>
      </c>
      <c r="AG153" s="88">
        <v>2.9999999999999997E-4</v>
      </c>
      <c r="AH153" s="88">
        <v>1.256E-3</v>
      </c>
      <c r="AI153" s="88">
        <v>2.856E-3</v>
      </c>
      <c r="AJ153" s="88">
        <v>4.4260000000000002E-3</v>
      </c>
      <c r="AK153" s="88">
        <v>5.7149999999999996E-3</v>
      </c>
      <c r="AL153" s="88">
        <v>7.1240000000000001E-3</v>
      </c>
      <c r="AM153" s="88">
        <v>9.4999999999999998E-3</v>
      </c>
      <c r="AN153" s="88">
        <v>1.1504E-2</v>
      </c>
      <c r="AO153" s="88">
        <v>2.1264999999999999E-2</v>
      </c>
      <c r="AP153" s="88">
        <v>3.0721999999999999E-2</v>
      </c>
      <c r="AQ153" s="88">
        <v>4.0410000000000001E-2</v>
      </c>
      <c r="AR153" s="88">
        <v>4.9070000000000003E-2</v>
      </c>
      <c r="AS153" s="88">
        <v>6.0504000000000002E-2</v>
      </c>
      <c r="AT153" s="88">
        <v>6.9360000000000005E-2</v>
      </c>
      <c r="AU153" s="88">
        <v>7.4951000000000004E-2</v>
      </c>
      <c r="AV153" s="88">
        <v>7.9545000000000005E-2</v>
      </c>
      <c r="AW153" s="88">
        <v>8.3487000000000006E-2</v>
      </c>
      <c r="AX153" s="88">
        <v>1.5699999999999999E-4</v>
      </c>
      <c r="AY153" s="88">
        <v>3.6499999999999998E-4</v>
      </c>
      <c r="AZ153" s="88">
        <v>8.4800000000000001E-4</v>
      </c>
      <c r="BA153" s="88">
        <v>1.3699999999999999E-3</v>
      </c>
      <c r="BB153" s="88">
        <v>1.8760000000000001E-3</v>
      </c>
      <c r="BC153" s="88">
        <v>2.4589999999999998E-3</v>
      </c>
      <c r="BD153" s="88">
        <v>3.0479999999999999E-3</v>
      </c>
      <c r="BE153" s="88">
        <v>4.2269999999999999E-3</v>
      </c>
      <c r="BF153" s="88">
        <v>5.143E-3</v>
      </c>
      <c r="BG153" s="88">
        <v>1.1106E-2</v>
      </c>
      <c r="BH153" s="88">
        <v>1.6580999999999999E-2</v>
      </c>
      <c r="BI153" s="88">
        <v>2.1911E-2</v>
      </c>
      <c r="BJ153" s="88">
        <v>2.716E-2</v>
      </c>
      <c r="BK153" s="88">
        <v>3.2369000000000002E-2</v>
      </c>
      <c r="BL153" s="88">
        <v>3.7555999999999999E-2</v>
      </c>
      <c r="BM153" s="88">
        <v>4.2730999999999998E-2</v>
      </c>
      <c r="BN153" s="88">
        <v>4.7898000000000003E-2</v>
      </c>
      <c r="BO153" s="88">
        <v>5.3060999999999997E-2</v>
      </c>
      <c r="BP153" s="89">
        <v>-5.0000000000000004E-6</v>
      </c>
      <c r="BQ153" s="88">
        <v>-1.5E-5</v>
      </c>
      <c r="BR153" s="88">
        <v>-2.4000000000000001E-5</v>
      </c>
      <c r="BS153" s="88">
        <v>-1.8E-5</v>
      </c>
      <c r="BT153" s="88">
        <v>2.3E-5</v>
      </c>
      <c r="BU153" s="88">
        <v>8.7999999999999998E-5</v>
      </c>
      <c r="BV153" s="88">
        <v>1.7000000000000001E-4</v>
      </c>
      <c r="BW153" s="88">
        <v>2.5799999999999998E-4</v>
      </c>
      <c r="BX153" s="88">
        <v>4.5899999999999999E-4</v>
      </c>
      <c r="BY153" s="88">
        <v>6.4499999999999996E-4</v>
      </c>
      <c r="BZ153" s="88">
        <v>7.8899999999999999E-4</v>
      </c>
      <c r="CA153" s="88">
        <v>-3.5599999999999998E-4</v>
      </c>
      <c r="CB153" s="88">
        <v>1.4E-5</v>
      </c>
      <c r="CC153" s="88">
        <v>3.4E-5</v>
      </c>
      <c r="CD153" s="88">
        <v>1.6636000000000001E-2</v>
      </c>
      <c r="CE153" s="88">
        <v>-1.0123999999999999E-2</v>
      </c>
      <c r="CF153" s="88">
        <v>-8.0400000000000003E-4</v>
      </c>
    </row>
    <row r="154" spans="1:84" ht="15.75" thickBot="1" x14ac:dyDescent="0.3">
      <c r="A154" s="86">
        <v>42</v>
      </c>
      <c r="B154" s="88">
        <v>4.5000000000000003E-5</v>
      </c>
      <c r="C154" s="88">
        <v>2.0599999999999999E-4</v>
      </c>
      <c r="D154" s="88">
        <v>6.38E-4</v>
      </c>
      <c r="E154" s="88">
        <v>2.0270000000000002E-3</v>
      </c>
      <c r="F154" s="88">
        <v>3.7659999999999998E-3</v>
      </c>
      <c r="G154" s="88">
        <v>5.6090000000000003E-3</v>
      </c>
      <c r="H154" s="88">
        <v>7.4400000000000004E-3</v>
      </c>
      <c r="I154" s="88">
        <v>9.3209999999999994E-3</v>
      </c>
      <c r="J154" s="88">
        <v>1.2661E-2</v>
      </c>
      <c r="K154" s="88">
        <v>1.5528999999999999E-2</v>
      </c>
      <c r="L154" s="88">
        <v>2.6780999999999999E-2</v>
      </c>
      <c r="M154" s="88">
        <v>3.5587000000000001E-2</v>
      </c>
      <c r="N154" s="88">
        <v>-1.2509999999999999E-3</v>
      </c>
      <c r="O154" s="88">
        <v>-1.397E-3</v>
      </c>
      <c r="P154" s="88">
        <v>-1.15E-4</v>
      </c>
      <c r="Q154" s="88">
        <v>1.8979999999999999E-3</v>
      </c>
      <c r="R154" s="88">
        <v>3.7919999999999998E-3</v>
      </c>
      <c r="S154" s="88">
        <v>5.2760000000000003E-3</v>
      </c>
      <c r="T154" s="88">
        <v>6.5709999999999996E-3</v>
      </c>
      <c r="U154" s="88">
        <v>8.404E-3</v>
      </c>
      <c r="V154" s="88">
        <v>1.0160000000000001E-2</v>
      </c>
      <c r="W154" s="88">
        <v>2.1465000000000001E-2</v>
      </c>
      <c r="X154" s="88">
        <v>3.2349999999999997E-2</v>
      </c>
      <c r="Y154" s="88">
        <v>4.2020000000000002E-2</v>
      </c>
      <c r="Z154" s="88">
        <v>5.0916999999999997E-2</v>
      </c>
      <c r="AA154" s="88">
        <v>5.9366000000000002E-2</v>
      </c>
      <c r="AB154" s="88">
        <v>6.7572999999999994E-2</v>
      </c>
      <c r="AC154" s="88">
        <v>7.5656000000000001E-2</v>
      </c>
      <c r="AD154" s="88">
        <v>8.3678000000000002E-2</v>
      </c>
      <c r="AE154" s="88">
        <v>9.1674000000000005E-2</v>
      </c>
      <c r="AF154" s="88">
        <v>6.4099999999999997E-4</v>
      </c>
      <c r="AG154" s="88">
        <v>3.88E-4</v>
      </c>
      <c r="AH154" s="88">
        <v>1.5250000000000001E-3</v>
      </c>
      <c r="AI154" s="88">
        <v>3.5309999999999999E-3</v>
      </c>
      <c r="AJ154" s="88">
        <v>5.5300000000000002E-3</v>
      </c>
      <c r="AK154" s="88">
        <v>7.1770000000000002E-3</v>
      </c>
      <c r="AL154" s="88">
        <v>8.9669999999999993E-3</v>
      </c>
      <c r="AM154" s="88">
        <v>1.1965999999999999E-2</v>
      </c>
      <c r="AN154" s="88">
        <v>1.4482999999999999E-2</v>
      </c>
      <c r="AO154" s="88">
        <v>2.7144000000000001E-2</v>
      </c>
      <c r="AP154" s="88">
        <v>4.0410000000000001E-2</v>
      </c>
      <c r="AQ154" s="88">
        <v>5.4616999999999999E-2</v>
      </c>
      <c r="AR154" s="88">
        <v>6.7559999999999995E-2</v>
      </c>
      <c r="AS154" s="88">
        <v>8.4140999999999994E-2</v>
      </c>
      <c r="AT154" s="88">
        <v>9.6791000000000002E-2</v>
      </c>
      <c r="AU154" s="88">
        <v>0.104494</v>
      </c>
      <c r="AV154" s="88">
        <v>0.11050500000000001</v>
      </c>
      <c r="AW154" s="88">
        <v>0.115421</v>
      </c>
      <c r="AX154" s="88">
        <v>2.04E-4</v>
      </c>
      <c r="AY154" s="88">
        <v>4.6700000000000002E-4</v>
      </c>
      <c r="AZ154" s="88">
        <v>1.0740000000000001E-3</v>
      </c>
      <c r="BA154" s="88">
        <v>1.7279999999999999E-3</v>
      </c>
      <c r="BB154" s="88">
        <v>2.366E-3</v>
      </c>
      <c r="BC154" s="88">
        <v>3.1029999999999999E-3</v>
      </c>
      <c r="BD154" s="88">
        <v>3.8500000000000001E-3</v>
      </c>
      <c r="BE154" s="88">
        <v>5.352E-3</v>
      </c>
      <c r="BF154" s="88">
        <v>6.5259999999999997E-3</v>
      </c>
      <c r="BG154" s="88">
        <v>1.4171E-2</v>
      </c>
      <c r="BH154" s="88">
        <v>2.1189E-2</v>
      </c>
      <c r="BI154" s="88">
        <v>2.8014000000000001E-2</v>
      </c>
      <c r="BJ154" s="88">
        <v>3.4735000000000002E-2</v>
      </c>
      <c r="BK154" s="88">
        <v>4.1403000000000002E-2</v>
      </c>
      <c r="BL154" s="88">
        <v>4.8043000000000002E-2</v>
      </c>
      <c r="BM154" s="88">
        <v>5.4667E-2</v>
      </c>
      <c r="BN154" s="88">
        <v>6.1282000000000003E-2</v>
      </c>
      <c r="BO154" s="88">
        <v>6.7891000000000007E-2</v>
      </c>
      <c r="BP154" s="89">
        <v>-1.1E-5</v>
      </c>
      <c r="BQ154" s="88">
        <v>-3.1999999999999999E-5</v>
      </c>
      <c r="BR154" s="88">
        <v>-5.5999999999999999E-5</v>
      </c>
      <c r="BS154" s="88">
        <v>-6.0999999999999999E-5</v>
      </c>
      <c r="BT154" s="88">
        <v>-9.0000000000000002E-6</v>
      </c>
      <c r="BU154" s="88">
        <v>7.7999999999999999E-5</v>
      </c>
      <c r="BV154" s="88">
        <v>1.8699999999999999E-4</v>
      </c>
      <c r="BW154" s="88">
        <v>3.0299999999999999E-4</v>
      </c>
      <c r="BX154" s="88">
        <v>5.6099999999999998E-4</v>
      </c>
      <c r="BY154" s="88">
        <v>7.8700000000000005E-4</v>
      </c>
      <c r="BZ154" s="88">
        <v>7.8899999999999999E-4</v>
      </c>
      <c r="CA154" s="88">
        <v>-5.0699999999999996E-4</v>
      </c>
      <c r="CB154" s="88">
        <v>9.9999999999999995E-7</v>
      </c>
      <c r="CC154" s="88">
        <v>4.8999999999999998E-5</v>
      </c>
      <c r="CD154" s="88">
        <v>2.0983000000000002E-2</v>
      </c>
      <c r="CE154" s="88">
        <v>-1.3671000000000001E-2</v>
      </c>
      <c r="CF154" s="88">
        <v>-1.7780000000000001E-3</v>
      </c>
    </row>
    <row r="155" spans="1:84" ht="15.75" thickBot="1" x14ac:dyDescent="0.3">
      <c r="A155" s="86">
        <v>43</v>
      </c>
      <c r="B155" s="88">
        <v>5.7000000000000003E-5</v>
      </c>
      <c r="C155" s="88">
        <v>2.5399999999999999E-4</v>
      </c>
      <c r="D155" s="88">
        <v>7.6800000000000002E-4</v>
      </c>
      <c r="E155" s="88">
        <v>2.4039999999999999E-3</v>
      </c>
      <c r="F155" s="88">
        <v>4.4590000000000003E-3</v>
      </c>
      <c r="G155" s="88">
        <v>6.6410000000000002E-3</v>
      </c>
      <c r="H155" s="88">
        <v>8.8039999999999993E-3</v>
      </c>
      <c r="I155" s="88">
        <v>1.1018999999999999E-2</v>
      </c>
      <c r="J155" s="88">
        <v>1.4931E-2</v>
      </c>
      <c r="K155" s="88">
        <v>1.8273000000000001E-2</v>
      </c>
      <c r="L155" s="88">
        <v>3.1336999999999997E-2</v>
      </c>
      <c r="M155" s="88">
        <v>4.1533E-2</v>
      </c>
      <c r="N155" s="88">
        <v>-1.436E-3</v>
      </c>
      <c r="O155" s="88">
        <v>-1.67E-3</v>
      </c>
      <c r="P155" s="88">
        <v>-2.3800000000000001E-4</v>
      </c>
      <c r="Q155" s="88">
        <v>2.0999999999999999E-3</v>
      </c>
      <c r="R155" s="88">
        <v>4.3280000000000002E-3</v>
      </c>
      <c r="S155" s="88">
        <v>6.0889999999999998E-3</v>
      </c>
      <c r="T155" s="88">
        <v>7.6249999999999998E-3</v>
      </c>
      <c r="U155" s="88">
        <v>9.7839999999999993E-3</v>
      </c>
      <c r="V155" s="88">
        <v>1.1816E-2</v>
      </c>
      <c r="W155" s="88">
        <v>2.4712000000000001E-2</v>
      </c>
      <c r="X155" s="88">
        <v>3.7110999999999998E-2</v>
      </c>
      <c r="Y155" s="88">
        <v>4.8108999999999999E-2</v>
      </c>
      <c r="Z155" s="88">
        <v>5.8214000000000002E-2</v>
      </c>
      <c r="AA155" s="88">
        <v>6.7803000000000002E-2</v>
      </c>
      <c r="AB155" s="88">
        <v>7.7116000000000004E-2</v>
      </c>
      <c r="AC155" s="88">
        <v>8.6289000000000005E-2</v>
      </c>
      <c r="AD155" s="88">
        <v>9.5394999999999994E-2</v>
      </c>
      <c r="AE155" s="88">
        <v>0.10447099999999999</v>
      </c>
      <c r="AF155" s="88">
        <v>8.4199999999999998E-4</v>
      </c>
      <c r="AG155" s="88">
        <v>5.2999999999999998E-4</v>
      </c>
      <c r="AH155" s="88">
        <v>1.8550000000000001E-3</v>
      </c>
      <c r="AI155" s="88">
        <v>4.2529999999999998E-3</v>
      </c>
      <c r="AJ155" s="88">
        <v>6.6810000000000003E-3</v>
      </c>
      <c r="AK155" s="88">
        <v>8.7010000000000004E-3</v>
      </c>
      <c r="AL155" s="88">
        <v>1.0897E-2</v>
      </c>
      <c r="AM155" s="88">
        <v>1.4562E-2</v>
      </c>
      <c r="AN155" s="88">
        <v>1.7604000000000002E-2</v>
      </c>
      <c r="AO155" s="88">
        <v>3.2710000000000003E-2</v>
      </c>
      <c r="AP155" s="88">
        <v>4.9070000000000003E-2</v>
      </c>
      <c r="AQ155" s="88">
        <v>6.7559999999999995E-2</v>
      </c>
      <c r="AR155" s="88">
        <v>8.5338999999999998E-2</v>
      </c>
      <c r="AS155" s="88">
        <v>0.108302</v>
      </c>
      <c r="AT155" s="88">
        <v>0.12646399999999999</v>
      </c>
      <c r="AU155" s="88">
        <v>0.13803399999999999</v>
      </c>
      <c r="AV155" s="88">
        <v>0.14707799999999999</v>
      </c>
      <c r="AW155" s="88">
        <v>0.15437000000000001</v>
      </c>
      <c r="AX155" s="88">
        <v>2.5799999999999998E-4</v>
      </c>
      <c r="AY155" s="88">
        <v>5.8200000000000005E-4</v>
      </c>
      <c r="AZ155" s="88">
        <v>1.312E-3</v>
      </c>
      <c r="BA155" s="88">
        <v>2.0839999999999999E-3</v>
      </c>
      <c r="BB155" s="88">
        <v>2.8340000000000001E-3</v>
      </c>
      <c r="BC155" s="88">
        <v>3.7039999999999998E-3</v>
      </c>
      <c r="BD155" s="88">
        <v>4.5859999999999998E-3</v>
      </c>
      <c r="BE155" s="88">
        <v>6.3670000000000003E-3</v>
      </c>
      <c r="BF155" s="88">
        <v>7.7619999999999998E-3</v>
      </c>
      <c r="BG155" s="88">
        <v>1.6854000000000001E-2</v>
      </c>
      <c r="BH155" s="88">
        <v>2.5182E-2</v>
      </c>
      <c r="BI155" s="88">
        <v>3.3273999999999998E-2</v>
      </c>
      <c r="BJ155" s="88">
        <v>4.1241E-2</v>
      </c>
      <c r="BK155" s="88">
        <v>4.9145000000000001E-2</v>
      </c>
      <c r="BL155" s="88">
        <v>5.7015000000000003E-2</v>
      </c>
      <c r="BM155" s="88">
        <v>6.4866999999999994E-2</v>
      </c>
      <c r="BN155" s="88">
        <v>7.2706999999999994E-2</v>
      </c>
      <c r="BO155" s="88">
        <v>8.0541000000000001E-2</v>
      </c>
      <c r="BP155" s="89">
        <v>-1.2999999999999999E-5</v>
      </c>
      <c r="BQ155" s="88">
        <v>-3.6999999999999998E-5</v>
      </c>
      <c r="BR155" s="88">
        <v>-6.2000000000000003E-5</v>
      </c>
      <c r="BS155" s="88">
        <v>-5.5999999999999999E-5</v>
      </c>
      <c r="BT155" s="88">
        <v>2.3E-5</v>
      </c>
      <c r="BU155" s="88">
        <v>1.44E-4</v>
      </c>
      <c r="BV155" s="88">
        <v>2.9500000000000001E-4</v>
      </c>
      <c r="BW155" s="88">
        <v>4.5399999999999998E-4</v>
      </c>
      <c r="BX155" s="88">
        <v>8.0999999999999996E-4</v>
      </c>
      <c r="BY155" s="88">
        <v>1.127E-3</v>
      </c>
      <c r="BZ155" s="88">
        <v>1.116E-3</v>
      </c>
      <c r="CA155" s="88">
        <v>-6.0499999999999996E-4</v>
      </c>
      <c r="CB155" s="88">
        <v>9.9999999999999995E-7</v>
      </c>
      <c r="CC155" s="88">
        <v>6.4999999999999994E-5</v>
      </c>
      <c r="CD155" s="88">
        <v>2.4933E-2</v>
      </c>
      <c r="CE155" s="88">
        <v>-1.7892999999999999E-2</v>
      </c>
      <c r="CF155" s="88">
        <v>-3.0300000000000001E-3</v>
      </c>
    </row>
    <row r="156" spans="1:84" ht="15.75" thickBot="1" x14ac:dyDescent="0.3">
      <c r="A156" s="86">
        <v>44</v>
      </c>
      <c r="B156" s="88">
        <v>7.7000000000000001E-5</v>
      </c>
      <c r="C156" s="88">
        <v>3.2699999999999998E-4</v>
      </c>
      <c r="D156" s="88">
        <v>9.6100000000000005E-4</v>
      </c>
      <c r="E156" s="88">
        <v>2.9369999999999999E-3</v>
      </c>
      <c r="F156" s="88">
        <v>5.4200000000000003E-3</v>
      </c>
      <c r="G156" s="88">
        <v>8.0610000000000005E-3</v>
      </c>
      <c r="H156" s="88">
        <v>1.0678E-2</v>
      </c>
      <c r="I156" s="88">
        <v>1.3353E-2</v>
      </c>
      <c r="J156" s="88">
        <v>1.8065000000000001E-2</v>
      </c>
      <c r="K156" s="88">
        <v>2.2079999999999999E-2</v>
      </c>
      <c r="L156" s="88">
        <v>3.7727999999999998E-2</v>
      </c>
      <c r="M156" s="88">
        <v>4.9832000000000001E-2</v>
      </c>
      <c r="N156" s="88">
        <v>-1.6169999999999999E-3</v>
      </c>
      <c r="O156" s="88">
        <v>-1.9170000000000001E-3</v>
      </c>
      <c r="P156" s="88">
        <v>-2.61E-4</v>
      </c>
      <c r="Q156" s="88">
        <v>2.5140000000000002E-3</v>
      </c>
      <c r="R156" s="88">
        <v>5.208E-3</v>
      </c>
      <c r="S156" s="88">
        <v>7.3670000000000003E-3</v>
      </c>
      <c r="T156" s="88">
        <v>9.2630000000000004E-3</v>
      </c>
      <c r="U156" s="88">
        <v>1.1931000000000001E-2</v>
      </c>
      <c r="V156" s="88">
        <v>1.4413E-2</v>
      </c>
      <c r="W156" s="88">
        <v>2.9961999999999999E-2</v>
      </c>
      <c r="X156" s="88">
        <v>4.4859999999999997E-2</v>
      </c>
      <c r="Y156" s="88">
        <v>5.8044999999999999E-2</v>
      </c>
      <c r="Z156" s="88">
        <v>7.0139999999999994E-2</v>
      </c>
      <c r="AA156" s="88">
        <v>8.1612000000000004E-2</v>
      </c>
      <c r="AB156" s="88">
        <v>9.2752000000000001E-2</v>
      </c>
      <c r="AC156" s="88">
        <v>0.103726</v>
      </c>
      <c r="AD156" s="88">
        <v>0.114621</v>
      </c>
      <c r="AE156" s="88">
        <v>0.12548200000000001</v>
      </c>
      <c r="AF156" s="88">
        <v>1.0859999999999999E-3</v>
      </c>
      <c r="AG156" s="88">
        <v>7.3300000000000004E-4</v>
      </c>
      <c r="AH156" s="88">
        <v>2.3670000000000002E-3</v>
      </c>
      <c r="AI156" s="88">
        <v>5.3340000000000002E-3</v>
      </c>
      <c r="AJ156" s="88">
        <v>8.3739999999999995E-3</v>
      </c>
      <c r="AK156" s="88">
        <v>1.0925000000000001E-2</v>
      </c>
      <c r="AL156" s="88">
        <v>1.3703999999999999E-2</v>
      </c>
      <c r="AM156" s="88">
        <v>1.8332999999999999E-2</v>
      </c>
      <c r="AN156" s="88">
        <v>2.2135999999999999E-2</v>
      </c>
      <c r="AO156" s="88">
        <v>4.0531999999999999E-2</v>
      </c>
      <c r="AP156" s="88">
        <v>6.0504000000000002E-2</v>
      </c>
      <c r="AQ156" s="88">
        <v>8.4140999999999994E-2</v>
      </c>
      <c r="AR156" s="88">
        <v>0.108302</v>
      </c>
      <c r="AS156" s="88">
        <v>0.14042199999999999</v>
      </c>
      <c r="AT156" s="88">
        <v>0.16734199999999999</v>
      </c>
      <c r="AU156" s="88">
        <v>0.18589600000000001</v>
      </c>
      <c r="AV156" s="88">
        <v>0.20096700000000001</v>
      </c>
      <c r="AW156" s="88">
        <v>0.21340200000000001</v>
      </c>
      <c r="AX156" s="88">
        <v>3.3799999999999998E-4</v>
      </c>
      <c r="AY156" s="88">
        <v>7.5299999999999998E-4</v>
      </c>
      <c r="AZ156" s="88">
        <v>1.655E-3</v>
      </c>
      <c r="BA156" s="88">
        <v>2.5890000000000002E-3</v>
      </c>
      <c r="BB156" s="88">
        <v>3.4880000000000002E-3</v>
      </c>
      <c r="BC156" s="88">
        <v>4.535E-3</v>
      </c>
      <c r="BD156" s="88">
        <v>5.5999999999999999E-3</v>
      </c>
      <c r="BE156" s="88">
        <v>7.7539999999999996E-3</v>
      </c>
      <c r="BF156" s="88">
        <v>9.4439999999999993E-3</v>
      </c>
      <c r="BG156" s="88">
        <v>2.0480999999999999E-2</v>
      </c>
      <c r="BH156" s="88">
        <v>3.0572999999999999E-2</v>
      </c>
      <c r="BI156" s="88">
        <v>4.0369000000000002E-2</v>
      </c>
      <c r="BJ156" s="88">
        <v>5.0013000000000002E-2</v>
      </c>
      <c r="BK156" s="88">
        <v>5.9580000000000001E-2</v>
      </c>
      <c r="BL156" s="88">
        <v>6.9106000000000001E-2</v>
      </c>
      <c r="BM156" s="88">
        <v>7.8608999999999998E-2</v>
      </c>
      <c r="BN156" s="88">
        <v>8.8099999999999998E-2</v>
      </c>
      <c r="BO156" s="88">
        <v>9.7582000000000002E-2</v>
      </c>
      <c r="BP156" s="89">
        <v>-1.4E-5</v>
      </c>
      <c r="BQ156" s="88">
        <v>-3.8999999999999999E-5</v>
      </c>
      <c r="BR156" s="88">
        <v>-6.0999999999999999E-5</v>
      </c>
      <c r="BS156" s="88">
        <v>-3.0000000000000001E-5</v>
      </c>
      <c r="BT156" s="88">
        <v>9.2E-5</v>
      </c>
      <c r="BU156" s="88">
        <v>2.6899999999999998E-4</v>
      </c>
      <c r="BV156" s="88">
        <v>4.8999999999999998E-4</v>
      </c>
      <c r="BW156" s="88">
        <v>7.2400000000000003E-4</v>
      </c>
      <c r="BX156" s="88">
        <v>1.261E-3</v>
      </c>
      <c r="BY156" s="88">
        <v>1.758E-3</v>
      </c>
      <c r="BZ156" s="88">
        <v>1.887E-3</v>
      </c>
      <c r="CA156" s="88">
        <v>-6.9700000000000003E-4</v>
      </c>
      <c r="CB156" s="88">
        <v>2.4000000000000001E-5</v>
      </c>
      <c r="CC156" s="88">
        <v>8.5000000000000006E-5</v>
      </c>
      <c r="CD156" s="88">
        <v>3.0692000000000001E-2</v>
      </c>
      <c r="CE156" s="88">
        <v>-2.3879999999999998E-2</v>
      </c>
      <c r="CF156" s="88">
        <v>-4.4419999999999998E-3</v>
      </c>
    </row>
    <row r="157" spans="1:84" ht="15.75" thickBot="1" x14ac:dyDescent="0.3">
      <c r="A157" s="86">
        <v>45</v>
      </c>
      <c r="B157" s="88">
        <v>9.6000000000000002E-5</v>
      </c>
      <c r="C157" s="88">
        <v>3.9500000000000001E-4</v>
      </c>
      <c r="D157" s="88">
        <v>1.1249999999999999E-3</v>
      </c>
      <c r="E157" s="88">
        <v>3.3570000000000002E-3</v>
      </c>
      <c r="F157" s="88">
        <v>6.1599999999999997E-3</v>
      </c>
      <c r="G157" s="88">
        <v>9.1529999999999997E-3</v>
      </c>
      <c r="H157" s="88">
        <v>1.2125E-2</v>
      </c>
      <c r="I157" s="88">
        <v>1.5164E-2</v>
      </c>
      <c r="J157" s="88">
        <v>2.0514999999999999E-2</v>
      </c>
      <c r="K157" s="88">
        <v>2.5076999999999999E-2</v>
      </c>
      <c r="L157" s="88">
        <v>4.2847999999999997E-2</v>
      </c>
      <c r="M157" s="88">
        <v>5.6415E-2</v>
      </c>
      <c r="N157" s="88">
        <v>-1.696E-3</v>
      </c>
      <c r="O157" s="88">
        <v>-2.016E-3</v>
      </c>
      <c r="P157" s="88">
        <v>-1.85E-4</v>
      </c>
      <c r="Q157" s="88">
        <v>2.9220000000000001E-3</v>
      </c>
      <c r="R157" s="88">
        <v>5.9890000000000004E-3</v>
      </c>
      <c r="S157" s="88">
        <v>8.482E-3</v>
      </c>
      <c r="T157" s="88">
        <v>1.069E-2</v>
      </c>
      <c r="U157" s="88">
        <v>1.3818E-2</v>
      </c>
      <c r="V157" s="88">
        <v>1.6721E-2</v>
      </c>
      <c r="W157" s="88">
        <v>3.4784000000000002E-2</v>
      </c>
      <c r="X157" s="88">
        <v>5.2019999999999997E-2</v>
      </c>
      <c r="Y157" s="88">
        <v>6.7229999999999998E-2</v>
      </c>
      <c r="Z157" s="88">
        <v>8.1162999999999999E-2</v>
      </c>
      <c r="AA157" s="88">
        <v>9.4370999999999997E-2</v>
      </c>
      <c r="AB157" s="88">
        <v>0.107195</v>
      </c>
      <c r="AC157" s="88">
        <v>0.119829</v>
      </c>
      <c r="AD157" s="88">
        <v>0.13237299999999999</v>
      </c>
      <c r="AE157" s="88">
        <v>0.14487900000000001</v>
      </c>
      <c r="AF157" s="88">
        <v>1.238E-3</v>
      </c>
      <c r="AG157" s="88">
        <v>8.9899999999999995E-4</v>
      </c>
      <c r="AH157" s="88">
        <v>2.8210000000000002E-3</v>
      </c>
      <c r="AI157" s="88">
        <v>6.2729999999999999E-3</v>
      </c>
      <c r="AJ157" s="88">
        <v>9.8320000000000005E-3</v>
      </c>
      <c r="AK157" s="88">
        <v>1.2834999999999999E-2</v>
      </c>
      <c r="AL157" s="88">
        <v>1.6108000000000001E-2</v>
      </c>
      <c r="AM157" s="88">
        <v>2.1552000000000002E-2</v>
      </c>
      <c r="AN157" s="88">
        <v>2.5994E-2</v>
      </c>
      <c r="AO157" s="88">
        <v>4.6951E-2</v>
      </c>
      <c r="AP157" s="88">
        <v>6.9360000000000005E-2</v>
      </c>
      <c r="AQ157" s="88">
        <v>9.6791000000000002E-2</v>
      </c>
      <c r="AR157" s="88">
        <v>0.12646399999999999</v>
      </c>
      <c r="AS157" s="88">
        <v>0.16734199999999999</v>
      </c>
      <c r="AT157" s="88">
        <v>0.20366000000000001</v>
      </c>
      <c r="AU157" s="88">
        <v>0.23064699999999999</v>
      </c>
      <c r="AV157" s="88">
        <v>0.25353799999999999</v>
      </c>
      <c r="AW157" s="88">
        <v>0.27302999999999999</v>
      </c>
      <c r="AX157" s="88">
        <v>4.1199999999999999E-4</v>
      </c>
      <c r="AY157" s="88">
        <v>9.0600000000000001E-4</v>
      </c>
      <c r="AZ157" s="88">
        <v>1.9480000000000001E-3</v>
      </c>
      <c r="BA157" s="88">
        <v>3.003E-3</v>
      </c>
      <c r="BB157" s="88">
        <v>4.0119999999999999E-3</v>
      </c>
      <c r="BC157" s="88">
        <v>5.1910000000000003E-3</v>
      </c>
      <c r="BD157" s="88">
        <v>6.3920000000000001E-3</v>
      </c>
      <c r="BE157" s="88">
        <v>8.8310000000000003E-3</v>
      </c>
      <c r="BF157" s="88">
        <v>1.0749E-2</v>
      </c>
      <c r="BG157" s="88">
        <v>2.3307999999999999E-2</v>
      </c>
      <c r="BH157" s="88">
        <v>3.4779999999999998E-2</v>
      </c>
      <c r="BI157" s="88">
        <v>4.5909999999999999E-2</v>
      </c>
      <c r="BJ157" s="88">
        <v>5.6863999999999998E-2</v>
      </c>
      <c r="BK157" s="88">
        <v>6.7728999999999998E-2</v>
      </c>
      <c r="BL157" s="88">
        <v>7.8548000000000007E-2</v>
      </c>
      <c r="BM157" s="88">
        <v>8.9343000000000006E-2</v>
      </c>
      <c r="BN157" s="88">
        <v>0.100122</v>
      </c>
      <c r="BO157" s="88">
        <v>0.110892</v>
      </c>
      <c r="BP157" s="89">
        <v>-1.5E-5</v>
      </c>
      <c r="BQ157" s="88">
        <v>-4.1E-5</v>
      </c>
      <c r="BR157" s="88">
        <v>-6.2000000000000003E-5</v>
      </c>
      <c r="BS157" s="88">
        <v>-1.1E-5</v>
      </c>
      <c r="BT157" s="88">
        <v>1.54E-4</v>
      </c>
      <c r="BU157" s="88">
        <v>3.8900000000000002E-4</v>
      </c>
      <c r="BV157" s="88">
        <v>6.8599999999999998E-4</v>
      </c>
      <c r="BW157" s="88">
        <v>1.0039999999999999E-3</v>
      </c>
      <c r="BX157" s="88">
        <v>1.7539999999999999E-3</v>
      </c>
      <c r="BY157" s="88">
        <v>2.47E-3</v>
      </c>
      <c r="BZ157" s="88">
        <v>2.8419999999999999E-3</v>
      </c>
      <c r="CA157" s="88">
        <v>-7.3300000000000004E-4</v>
      </c>
      <c r="CB157" s="88">
        <v>6.7000000000000002E-5</v>
      </c>
      <c r="CC157" s="88">
        <v>1.01E-4</v>
      </c>
      <c r="CD157" s="88">
        <v>3.5719000000000001E-2</v>
      </c>
      <c r="CE157" s="88">
        <v>-2.9184999999999999E-2</v>
      </c>
      <c r="CF157" s="88">
        <v>-5.3280000000000003E-3</v>
      </c>
    </row>
    <row r="158" spans="1:84" ht="15.75" thickBot="1" x14ac:dyDescent="0.3">
      <c r="A158" s="86">
        <v>46</v>
      </c>
      <c r="B158" s="88">
        <v>1.12E-4</v>
      </c>
      <c r="C158" s="88">
        <v>4.46E-4</v>
      </c>
      <c r="D158" s="88">
        <v>1.2390000000000001E-3</v>
      </c>
      <c r="E158" s="88">
        <v>3.6280000000000001E-3</v>
      </c>
      <c r="F158" s="88">
        <v>6.6309999999999997E-3</v>
      </c>
      <c r="G158" s="88">
        <v>9.8539999999999999E-3</v>
      </c>
      <c r="H158" s="88">
        <v>1.3067E-2</v>
      </c>
      <c r="I158" s="88">
        <v>1.6358000000000001E-2</v>
      </c>
      <c r="J158" s="88">
        <v>2.2169000000000001E-2</v>
      </c>
      <c r="K158" s="88">
        <v>2.7136E-2</v>
      </c>
      <c r="L158" s="88">
        <v>4.6518999999999998E-2</v>
      </c>
      <c r="M158" s="88">
        <v>6.1087000000000002E-2</v>
      </c>
      <c r="N158" s="88">
        <v>-1.7179999999999999E-3</v>
      </c>
      <c r="O158" s="88">
        <v>-2.0249999999999999E-3</v>
      </c>
      <c r="P158" s="88">
        <v>-6.0000000000000002E-5</v>
      </c>
      <c r="Q158" s="88">
        <v>3.2759999999999998E-3</v>
      </c>
      <c r="R158" s="88">
        <v>6.607E-3</v>
      </c>
      <c r="S158" s="88">
        <v>9.3439999999999999E-3</v>
      </c>
      <c r="T158" s="88">
        <v>1.1786E-2</v>
      </c>
      <c r="U158" s="88">
        <v>1.5276E-2</v>
      </c>
      <c r="V158" s="88">
        <v>1.8530999999999999E-2</v>
      </c>
      <c r="W158" s="88">
        <v>3.8783999999999999E-2</v>
      </c>
      <c r="X158" s="88">
        <v>5.8036999999999998E-2</v>
      </c>
      <c r="Y158" s="88">
        <v>7.4975E-2</v>
      </c>
      <c r="Z158" s="88">
        <v>9.0470999999999996E-2</v>
      </c>
      <c r="AA158" s="88">
        <v>0.105154</v>
      </c>
      <c r="AB158" s="88">
        <v>0.119408</v>
      </c>
      <c r="AC158" s="88">
        <v>0.13345099999999999</v>
      </c>
      <c r="AD158" s="88">
        <v>0.147395</v>
      </c>
      <c r="AE158" s="88">
        <v>0.16129599999999999</v>
      </c>
      <c r="AF158" s="88">
        <v>1.2650000000000001E-3</v>
      </c>
      <c r="AG158" s="88">
        <v>9.8799999999999995E-4</v>
      </c>
      <c r="AH158" s="88">
        <v>3.1459999999999999E-3</v>
      </c>
      <c r="AI158" s="88">
        <v>6.9550000000000002E-3</v>
      </c>
      <c r="AJ158" s="88">
        <v>1.0891E-2</v>
      </c>
      <c r="AK158" s="88">
        <v>1.4215E-2</v>
      </c>
      <c r="AL158" s="88">
        <v>1.7836999999999999E-2</v>
      </c>
      <c r="AM158" s="88">
        <v>2.3845000000000002E-2</v>
      </c>
      <c r="AN158" s="88">
        <v>2.8725000000000001E-2</v>
      </c>
      <c r="AO158" s="88">
        <v>5.1332000000000003E-2</v>
      </c>
      <c r="AP158" s="88">
        <v>7.4951000000000004E-2</v>
      </c>
      <c r="AQ158" s="88">
        <v>0.104494</v>
      </c>
      <c r="AR158" s="88">
        <v>0.13803399999999999</v>
      </c>
      <c r="AS158" s="88">
        <v>0.18589600000000001</v>
      </c>
      <c r="AT158" s="88">
        <v>0.23064699999999999</v>
      </c>
      <c r="AU158" s="88">
        <v>0.26600499999999999</v>
      </c>
      <c r="AV158" s="88">
        <v>0.29713000000000001</v>
      </c>
      <c r="AW158" s="88">
        <v>0.32438899999999998</v>
      </c>
      <c r="AX158" s="88">
        <v>4.6799999999999999E-4</v>
      </c>
      <c r="AY158" s="88">
        <v>1.0189999999999999E-3</v>
      </c>
      <c r="AZ158" s="88">
        <v>2.1559999999999999E-3</v>
      </c>
      <c r="BA158" s="88">
        <v>3.2859999999999999E-3</v>
      </c>
      <c r="BB158" s="88">
        <v>4.3600000000000002E-3</v>
      </c>
      <c r="BC158" s="88">
        <v>5.62E-3</v>
      </c>
      <c r="BD158" s="88">
        <v>6.9080000000000001E-3</v>
      </c>
      <c r="BE158" s="88">
        <v>9.5320000000000005E-3</v>
      </c>
      <c r="BF158" s="88">
        <v>1.1603E-2</v>
      </c>
      <c r="BG158" s="88">
        <v>2.5194000000000001E-2</v>
      </c>
      <c r="BH158" s="88">
        <v>3.7608999999999997E-2</v>
      </c>
      <c r="BI158" s="88">
        <v>4.9647999999999998E-2</v>
      </c>
      <c r="BJ158" s="88">
        <v>6.1494E-2</v>
      </c>
      <c r="BK158" s="88">
        <v>7.3244000000000004E-2</v>
      </c>
      <c r="BL158" s="88">
        <v>8.4945000000000007E-2</v>
      </c>
      <c r="BM158" s="88">
        <v>9.6617999999999996E-2</v>
      </c>
      <c r="BN158" s="88">
        <v>0.108275</v>
      </c>
      <c r="BO158" s="88">
        <v>0.119921</v>
      </c>
      <c r="BP158" s="89">
        <v>-1.8E-5</v>
      </c>
      <c r="BQ158" s="88">
        <v>-4.8999999999999998E-5</v>
      </c>
      <c r="BR158" s="88">
        <v>-7.3999999999999996E-5</v>
      </c>
      <c r="BS158" s="88">
        <v>-1.8E-5</v>
      </c>
      <c r="BT158" s="88">
        <v>1.7699999999999999E-4</v>
      </c>
      <c r="BU158" s="88">
        <v>4.6000000000000001E-4</v>
      </c>
      <c r="BV158" s="88">
        <v>8.25E-4</v>
      </c>
      <c r="BW158" s="88">
        <v>1.222E-3</v>
      </c>
      <c r="BX158" s="88">
        <v>2.173E-3</v>
      </c>
      <c r="BY158" s="88">
        <v>3.1029999999999999E-3</v>
      </c>
      <c r="BZ158" s="88">
        <v>3.735E-3</v>
      </c>
      <c r="CA158" s="88">
        <v>-7.2599999999999997E-4</v>
      </c>
      <c r="CB158" s="88">
        <v>1.15E-4</v>
      </c>
      <c r="CC158" s="88">
        <v>1.1E-4</v>
      </c>
      <c r="CD158" s="88">
        <v>3.9638E-2</v>
      </c>
      <c r="CE158" s="88">
        <v>-3.2979000000000001E-2</v>
      </c>
      <c r="CF158" s="88">
        <v>-5.4310000000000001E-3</v>
      </c>
    </row>
    <row r="159" spans="1:84" ht="15.75" thickBot="1" x14ac:dyDescent="0.3">
      <c r="A159" s="86">
        <v>47</v>
      </c>
      <c r="B159" s="88">
        <v>1.26E-4</v>
      </c>
      <c r="C159" s="88">
        <v>4.8899999999999996E-4</v>
      </c>
      <c r="D159" s="88">
        <v>1.3370000000000001E-3</v>
      </c>
      <c r="E159" s="88">
        <v>3.8600000000000001E-3</v>
      </c>
      <c r="F159" s="88">
        <v>7.0410000000000004E-3</v>
      </c>
      <c r="G159" s="88">
        <v>1.0475999999999999E-2</v>
      </c>
      <c r="H159" s="88">
        <v>1.3915E-2</v>
      </c>
      <c r="I159" s="88">
        <v>1.7448999999999999E-2</v>
      </c>
      <c r="J159" s="88">
        <v>2.3715E-2</v>
      </c>
      <c r="K159" s="88">
        <v>2.9097999999999999E-2</v>
      </c>
      <c r="L159" s="88">
        <v>5.0155999999999999E-2</v>
      </c>
      <c r="M159" s="88">
        <v>6.5722000000000003E-2</v>
      </c>
      <c r="N159" s="88">
        <v>-1.768E-3</v>
      </c>
      <c r="O159" s="88">
        <v>-2.052E-3</v>
      </c>
      <c r="P159" s="88">
        <v>6.8999999999999997E-5</v>
      </c>
      <c r="Q159" s="88">
        <v>3.64E-3</v>
      </c>
      <c r="R159" s="88">
        <v>7.2269999999999999E-3</v>
      </c>
      <c r="S159" s="88">
        <v>1.0191E-2</v>
      </c>
      <c r="T159" s="88">
        <v>1.2851E-2</v>
      </c>
      <c r="U159" s="88">
        <v>1.6685999999999999E-2</v>
      </c>
      <c r="V159" s="88">
        <v>2.0296000000000002E-2</v>
      </c>
      <c r="W159" s="88">
        <v>4.2861999999999997E-2</v>
      </c>
      <c r="X159" s="88">
        <v>6.4246999999999999E-2</v>
      </c>
      <c r="Y159" s="88">
        <v>8.3006999999999997E-2</v>
      </c>
      <c r="Z159" s="88">
        <v>0.10015300000000001</v>
      </c>
      <c r="AA159" s="88">
        <v>0.116392</v>
      </c>
      <c r="AB159" s="88">
        <v>0.132156</v>
      </c>
      <c r="AC159" s="88">
        <v>0.14768400000000001</v>
      </c>
      <c r="AD159" s="88">
        <v>0.163102</v>
      </c>
      <c r="AE159" s="88">
        <v>0.17847399999999999</v>
      </c>
      <c r="AF159" s="88">
        <v>1.214E-3</v>
      </c>
      <c r="AG159" s="88">
        <v>1.0219999999999999E-3</v>
      </c>
      <c r="AH159" s="88">
        <v>3.4139999999999999E-3</v>
      </c>
      <c r="AI159" s="88">
        <v>7.5529999999999998E-3</v>
      </c>
      <c r="AJ159" s="88">
        <v>1.1823999999999999E-2</v>
      </c>
      <c r="AK159" s="88">
        <v>1.5424999999999999E-2</v>
      </c>
      <c r="AL159" s="88">
        <v>1.9342000000000002E-2</v>
      </c>
      <c r="AM159" s="88">
        <v>2.5819999999999999E-2</v>
      </c>
      <c r="AN159" s="88">
        <v>3.1063E-2</v>
      </c>
      <c r="AO159" s="88">
        <v>5.5080999999999998E-2</v>
      </c>
      <c r="AP159" s="88">
        <v>7.9545000000000005E-2</v>
      </c>
      <c r="AQ159" s="88">
        <v>0.11050500000000001</v>
      </c>
      <c r="AR159" s="88">
        <v>0.14707799999999999</v>
      </c>
      <c r="AS159" s="88">
        <v>0.20096700000000001</v>
      </c>
      <c r="AT159" s="88">
        <v>0.25353799999999999</v>
      </c>
      <c r="AU159" s="88">
        <v>0.29713000000000001</v>
      </c>
      <c r="AV159" s="88">
        <v>0.33666299999999999</v>
      </c>
      <c r="AW159" s="88">
        <v>0.372089</v>
      </c>
      <c r="AX159" s="88">
        <v>5.1500000000000005E-4</v>
      </c>
      <c r="AY159" s="88">
        <v>1.116E-3</v>
      </c>
      <c r="AZ159" s="88">
        <v>2.3340000000000001E-3</v>
      </c>
      <c r="BA159" s="88">
        <v>3.5270000000000002E-3</v>
      </c>
      <c r="BB159" s="88">
        <v>4.6579999999999998E-3</v>
      </c>
      <c r="BC159" s="88">
        <v>5.9909999999999998E-3</v>
      </c>
      <c r="BD159" s="88">
        <v>7.3559999999999997E-3</v>
      </c>
      <c r="BE159" s="88">
        <v>1.0149999999999999E-2</v>
      </c>
      <c r="BF159" s="88">
        <v>1.2363000000000001E-2</v>
      </c>
      <c r="BG159" s="88">
        <v>2.6918000000000001E-2</v>
      </c>
      <c r="BH159" s="88">
        <v>4.0222000000000001E-2</v>
      </c>
      <c r="BI159" s="88">
        <v>5.3120000000000001E-2</v>
      </c>
      <c r="BJ159" s="88">
        <v>6.5809000000000006E-2</v>
      </c>
      <c r="BK159" s="88">
        <v>7.8395000000000006E-2</v>
      </c>
      <c r="BL159" s="88">
        <v>9.0926999999999994E-2</v>
      </c>
      <c r="BM159" s="88">
        <v>0.10342899999999999</v>
      </c>
      <c r="BN159" s="88">
        <v>0.115914</v>
      </c>
      <c r="BO159" s="88">
        <v>0.128389</v>
      </c>
      <c r="BP159" s="89">
        <v>-2.3E-5</v>
      </c>
      <c r="BQ159" s="88">
        <v>-6.3999999999999997E-5</v>
      </c>
      <c r="BR159" s="88">
        <v>-1.02E-4</v>
      </c>
      <c r="BS159" s="88">
        <v>-5.5000000000000002E-5</v>
      </c>
      <c r="BT159" s="88">
        <v>1.5899999999999999E-4</v>
      </c>
      <c r="BU159" s="88">
        <v>4.84E-4</v>
      </c>
      <c r="BV159" s="88">
        <v>9.1E-4</v>
      </c>
      <c r="BW159" s="88">
        <v>1.3810000000000001E-3</v>
      </c>
      <c r="BX159" s="88">
        <v>2.5230000000000001E-3</v>
      </c>
      <c r="BY159" s="88">
        <v>3.656E-3</v>
      </c>
      <c r="BZ159" s="88">
        <v>4.5189999999999996E-3</v>
      </c>
      <c r="CA159" s="88">
        <v>-7.1199999999999996E-4</v>
      </c>
      <c r="CB159" s="88">
        <v>1.6100000000000001E-4</v>
      </c>
      <c r="CC159" s="88">
        <v>1.17E-4</v>
      </c>
      <c r="CD159" s="88">
        <v>4.3468E-2</v>
      </c>
      <c r="CE159" s="88">
        <v>-3.5979999999999998E-2</v>
      </c>
      <c r="CF159" s="88">
        <v>-4.9399999999999999E-3</v>
      </c>
    </row>
    <row r="160" spans="1:84" ht="15.75" thickBot="1" x14ac:dyDescent="0.3">
      <c r="A160" s="86">
        <v>48</v>
      </c>
      <c r="B160" s="88">
        <v>1.3799999999999999E-4</v>
      </c>
      <c r="C160" s="88">
        <v>5.2400000000000005E-4</v>
      </c>
      <c r="D160" s="88">
        <v>1.421E-3</v>
      </c>
      <c r="E160" s="88">
        <v>4.0699999999999998E-3</v>
      </c>
      <c r="F160" s="88">
        <v>7.4200000000000004E-3</v>
      </c>
      <c r="G160" s="88">
        <v>1.1061E-2</v>
      </c>
      <c r="H160" s="88">
        <v>1.4723999999999999E-2</v>
      </c>
      <c r="I160" s="88">
        <v>1.8502000000000001E-2</v>
      </c>
      <c r="J160" s="88">
        <v>2.5233999999999999E-2</v>
      </c>
      <c r="K160" s="88">
        <v>3.1049E-2</v>
      </c>
      <c r="L160" s="88">
        <v>5.3865999999999997E-2</v>
      </c>
      <c r="M160" s="88">
        <v>7.0461999999999997E-2</v>
      </c>
      <c r="N160" s="88">
        <v>-1.8580000000000001E-3</v>
      </c>
      <c r="O160" s="88">
        <v>-2.1159999999999998E-3</v>
      </c>
      <c r="P160" s="88">
        <v>1.84E-4</v>
      </c>
      <c r="Q160" s="88">
        <v>4.006E-3</v>
      </c>
      <c r="R160" s="88">
        <v>7.8490000000000001E-3</v>
      </c>
      <c r="S160" s="88">
        <v>1.1029000000000001E-2</v>
      </c>
      <c r="T160" s="88">
        <v>1.3894999999999999E-2</v>
      </c>
      <c r="U160" s="88">
        <v>1.8058999999999999E-2</v>
      </c>
      <c r="V160" s="88">
        <v>2.2022E-2</v>
      </c>
      <c r="W160" s="88">
        <v>4.6973000000000001E-2</v>
      </c>
      <c r="X160" s="88">
        <v>7.0558999999999997E-2</v>
      </c>
      <c r="Y160" s="88">
        <v>9.1199000000000002E-2</v>
      </c>
      <c r="Z160" s="88">
        <v>0.110046</v>
      </c>
      <c r="AA160" s="88">
        <v>0.12789200000000001</v>
      </c>
      <c r="AB160" s="88">
        <v>0.14521400000000001</v>
      </c>
      <c r="AC160" s="88">
        <v>0.162276</v>
      </c>
      <c r="AD160" s="88">
        <v>0.17921599999999999</v>
      </c>
      <c r="AE160" s="88">
        <v>0.196104</v>
      </c>
      <c r="AF160" s="88">
        <v>1.108E-3</v>
      </c>
      <c r="AG160" s="88">
        <v>1.0139999999999999E-3</v>
      </c>
      <c r="AH160" s="88">
        <v>3.6329999999999999E-3</v>
      </c>
      <c r="AI160" s="88">
        <v>8.0829999999999999E-3</v>
      </c>
      <c r="AJ160" s="88">
        <v>1.2659999999999999E-2</v>
      </c>
      <c r="AK160" s="88">
        <v>1.6504999999999999E-2</v>
      </c>
      <c r="AL160" s="88">
        <v>2.0676E-2</v>
      </c>
      <c r="AM160" s="88">
        <v>2.7549000000000001E-2</v>
      </c>
      <c r="AN160" s="88">
        <v>3.3098000000000002E-2</v>
      </c>
      <c r="AO160" s="88">
        <v>5.8366000000000001E-2</v>
      </c>
      <c r="AP160" s="88">
        <v>8.3487000000000006E-2</v>
      </c>
      <c r="AQ160" s="88">
        <v>0.115421</v>
      </c>
      <c r="AR160" s="88">
        <v>0.15437000000000001</v>
      </c>
      <c r="AS160" s="88">
        <v>0.21340200000000001</v>
      </c>
      <c r="AT160" s="88">
        <v>0.27302999999999999</v>
      </c>
      <c r="AU160" s="88">
        <v>0.32438899999999998</v>
      </c>
      <c r="AV160" s="88">
        <v>0.372089</v>
      </c>
      <c r="AW160" s="88">
        <v>0.41563299999999997</v>
      </c>
      <c r="AX160" s="88">
        <v>5.53E-4</v>
      </c>
      <c r="AY160" s="88">
        <v>1.196E-3</v>
      </c>
      <c r="AZ160" s="88">
        <v>2.4849999999999998E-3</v>
      </c>
      <c r="BA160" s="88">
        <v>3.7369999999999999E-3</v>
      </c>
      <c r="BB160" s="88">
        <v>4.921E-3</v>
      </c>
      <c r="BC160" s="88">
        <v>6.3239999999999998E-3</v>
      </c>
      <c r="BD160" s="88">
        <v>7.7650000000000002E-3</v>
      </c>
      <c r="BE160" s="88">
        <v>1.0723E-2</v>
      </c>
      <c r="BF160" s="88">
        <v>1.3075E-2</v>
      </c>
      <c r="BG160" s="88">
        <v>2.8572E-2</v>
      </c>
      <c r="BH160" s="88">
        <v>4.2751999999999998E-2</v>
      </c>
      <c r="BI160" s="88">
        <v>5.6495999999999998E-2</v>
      </c>
      <c r="BJ160" s="88">
        <v>7.0015999999999995E-2</v>
      </c>
      <c r="BK160" s="88">
        <v>8.3424999999999999E-2</v>
      </c>
      <c r="BL160" s="88">
        <v>9.6776000000000001E-2</v>
      </c>
      <c r="BM160" s="88">
        <v>0.110096</v>
      </c>
      <c r="BN160" s="88">
        <v>0.12339700000000001</v>
      </c>
      <c r="BO160" s="88">
        <v>0.136686</v>
      </c>
      <c r="BP160" s="89">
        <v>-3.0000000000000001E-5</v>
      </c>
      <c r="BQ160" s="88">
        <v>-8.5000000000000006E-5</v>
      </c>
      <c r="BR160" s="88">
        <v>-1.4100000000000001E-4</v>
      </c>
      <c r="BS160" s="88">
        <v>-1.16E-4</v>
      </c>
      <c r="BT160" s="88">
        <v>1.08E-4</v>
      </c>
      <c r="BU160" s="88">
        <v>4.6799999999999999E-4</v>
      </c>
      <c r="BV160" s="88">
        <v>9.4600000000000001E-4</v>
      </c>
      <c r="BW160" s="88">
        <v>1.485E-3</v>
      </c>
      <c r="BX160" s="88">
        <v>2.7980000000000001E-3</v>
      </c>
      <c r="BY160" s="88">
        <v>4.1130000000000003E-3</v>
      </c>
      <c r="BZ160" s="88">
        <v>5.1619999999999999E-3</v>
      </c>
      <c r="CA160" s="88">
        <v>-6.9899999999999997E-4</v>
      </c>
      <c r="CB160" s="88">
        <v>1.9900000000000001E-4</v>
      </c>
      <c r="CC160" s="88">
        <v>1.21E-4</v>
      </c>
      <c r="CD160" s="88">
        <v>4.7237000000000001E-2</v>
      </c>
      <c r="CE160" s="88">
        <v>-3.8313E-2</v>
      </c>
      <c r="CF160" s="88">
        <v>-3.9810000000000002E-3</v>
      </c>
    </row>
    <row r="161" spans="1:84" ht="15.75" thickBot="1" x14ac:dyDescent="0.3">
      <c r="A161" s="86">
        <v>49</v>
      </c>
      <c r="B161" s="88">
        <v>9.9999999999999995E-7</v>
      </c>
      <c r="C161" s="88">
        <v>5.0000000000000004E-6</v>
      </c>
      <c r="D161" s="88">
        <v>1.0000000000000001E-5</v>
      </c>
      <c r="E161" s="88">
        <v>2.0000000000000002E-5</v>
      </c>
      <c r="F161" s="88">
        <v>2.8E-5</v>
      </c>
      <c r="G161" s="88">
        <v>3.4999999999999997E-5</v>
      </c>
      <c r="H161" s="88">
        <v>4.1E-5</v>
      </c>
      <c r="I161" s="88">
        <v>4.6999999999999997E-5</v>
      </c>
      <c r="J161" s="88">
        <v>5.8E-5</v>
      </c>
      <c r="K161" s="88">
        <v>6.6000000000000005E-5</v>
      </c>
      <c r="L161" s="88">
        <v>9.2E-5</v>
      </c>
      <c r="M161" s="88">
        <v>1.08E-4</v>
      </c>
      <c r="N161" s="88">
        <v>1.1E-5</v>
      </c>
      <c r="O161" s="88">
        <v>1.8E-5</v>
      </c>
      <c r="P161" s="88">
        <v>3.0000000000000001E-5</v>
      </c>
      <c r="Q161" s="88">
        <v>3.8000000000000002E-5</v>
      </c>
      <c r="R161" s="88">
        <v>4.3000000000000002E-5</v>
      </c>
      <c r="S161" s="88">
        <v>4.6999999999999997E-5</v>
      </c>
      <c r="T161" s="88">
        <v>5.1999999999999997E-5</v>
      </c>
      <c r="U161" s="88">
        <v>6.0000000000000002E-5</v>
      </c>
      <c r="V161" s="88">
        <v>6.9999999999999994E-5</v>
      </c>
      <c r="W161" s="88">
        <v>1.35E-4</v>
      </c>
      <c r="X161" s="88">
        <v>1.8799999999999999E-4</v>
      </c>
      <c r="Y161" s="88">
        <v>2.3000000000000001E-4</v>
      </c>
      <c r="Z161" s="88">
        <v>2.6699999999999998E-4</v>
      </c>
      <c r="AA161" s="88">
        <v>3.01E-4</v>
      </c>
      <c r="AB161" s="88">
        <v>3.3300000000000002E-4</v>
      </c>
      <c r="AC161" s="88">
        <v>3.6499999999999998E-4</v>
      </c>
      <c r="AD161" s="88">
        <v>3.97E-4</v>
      </c>
      <c r="AE161" s="88">
        <v>4.2900000000000002E-4</v>
      </c>
      <c r="AF161" s="88">
        <v>6.0000000000000002E-6</v>
      </c>
      <c r="AG161" s="88">
        <v>1.2E-5</v>
      </c>
      <c r="AH161" s="88">
        <v>2.5999999999999998E-5</v>
      </c>
      <c r="AI161" s="88">
        <v>3.8000000000000002E-5</v>
      </c>
      <c r="AJ161" s="88">
        <v>4.6999999999999997E-5</v>
      </c>
      <c r="AK161" s="88">
        <v>5.3999999999999998E-5</v>
      </c>
      <c r="AL161" s="88">
        <v>6.2000000000000003E-5</v>
      </c>
      <c r="AM161" s="88">
        <v>7.3999999999999996E-5</v>
      </c>
      <c r="AN161" s="88">
        <v>8.2999999999999998E-5</v>
      </c>
      <c r="AO161" s="88">
        <v>1.21E-4</v>
      </c>
      <c r="AP161" s="88">
        <v>1.5699999999999999E-4</v>
      </c>
      <c r="AQ161" s="88">
        <v>2.04E-4</v>
      </c>
      <c r="AR161" s="88">
        <v>2.5799999999999998E-4</v>
      </c>
      <c r="AS161" s="88">
        <v>3.3799999999999998E-4</v>
      </c>
      <c r="AT161" s="88">
        <v>4.1199999999999999E-4</v>
      </c>
      <c r="AU161" s="88">
        <v>4.6799999999999999E-4</v>
      </c>
      <c r="AV161" s="88">
        <v>5.1500000000000005E-4</v>
      </c>
      <c r="AW161" s="88">
        <v>5.53E-4</v>
      </c>
      <c r="AX161" s="88">
        <v>6.0000000000000002E-6</v>
      </c>
      <c r="AY161" s="88">
        <v>1.1E-5</v>
      </c>
      <c r="AZ161" s="88">
        <v>2.0999999999999999E-5</v>
      </c>
      <c r="BA161" s="88">
        <v>2.8E-5</v>
      </c>
      <c r="BB161" s="88">
        <v>3.3000000000000003E-5</v>
      </c>
      <c r="BC161" s="88">
        <v>3.8999999999999999E-5</v>
      </c>
      <c r="BD161" s="88">
        <v>4.5000000000000003E-5</v>
      </c>
      <c r="BE161" s="88">
        <v>5.5000000000000002E-5</v>
      </c>
      <c r="BF161" s="88">
        <v>6.3E-5</v>
      </c>
      <c r="BG161" s="88">
        <v>1.17E-4</v>
      </c>
      <c r="BH161" s="88">
        <v>1.6799999999999999E-4</v>
      </c>
      <c r="BI161" s="88">
        <v>2.1699999999999999E-4</v>
      </c>
      <c r="BJ161" s="88">
        <v>2.6600000000000001E-4</v>
      </c>
      <c r="BK161" s="88">
        <v>3.1399999999999999E-4</v>
      </c>
      <c r="BL161" s="88">
        <v>3.6200000000000002E-4</v>
      </c>
      <c r="BM161" s="88">
        <v>4.1100000000000002E-4</v>
      </c>
      <c r="BN161" s="88">
        <v>4.5899999999999999E-4</v>
      </c>
      <c r="BO161" s="88">
        <v>5.0699999999999996E-4</v>
      </c>
      <c r="BP161" s="89">
        <v>0</v>
      </c>
      <c r="BQ161" s="88">
        <v>0</v>
      </c>
      <c r="BR161" s="88">
        <v>9.9999999999999995E-7</v>
      </c>
      <c r="BS161" s="88">
        <v>1.9999999999999999E-6</v>
      </c>
      <c r="BT161" s="88">
        <v>3.0000000000000001E-6</v>
      </c>
      <c r="BU161" s="88">
        <v>3.9999999999999998E-6</v>
      </c>
      <c r="BV161" s="88">
        <v>6.0000000000000002E-6</v>
      </c>
      <c r="BW161" s="88">
        <v>6.9999999999999999E-6</v>
      </c>
      <c r="BX161" s="88">
        <v>9.0000000000000002E-6</v>
      </c>
      <c r="BY161" s="88">
        <v>1.0000000000000001E-5</v>
      </c>
      <c r="BZ161" s="88">
        <v>7.9999999999999996E-6</v>
      </c>
      <c r="CA161" s="88">
        <v>-1.2999999999999999E-5</v>
      </c>
      <c r="CB161" s="88">
        <v>-1.9999999999999999E-6</v>
      </c>
      <c r="CC161" s="88">
        <v>9.9999999999999995E-7</v>
      </c>
      <c r="CD161" s="88">
        <v>1.7000000000000001E-4</v>
      </c>
      <c r="CE161" s="88">
        <v>-6.4999999999999994E-5</v>
      </c>
      <c r="CF161" s="88">
        <v>-8.1000000000000004E-5</v>
      </c>
    </row>
    <row r="162" spans="1:84" ht="15.75" thickBot="1" x14ac:dyDescent="0.3">
      <c r="A162" s="86">
        <v>50</v>
      </c>
      <c r="B162" s="88">
        <v>3.0000000000000001E-6</v>
      </c>
      <c r="C162" s="88">
        <v>9.0000000000000002E-6</v>
      </c>
      <c r="D162" s="88">
        <v>2.0999999999999999E-5</v>
      </c>
      <c r="E162" s="88">
        <v>4.8000000000000001E-5</v>
      </c>
      <c r="F162" s="88">
        <v>6.9999999999999994E-5</v>
      </c>
      <c r="G162" s="88">
        <v>9.0000000000000006E-5</v>
      </c>
      <c r="H162" s="88">
        <v>1.08E-4</v>
      </c>
      <c r="I162" s="88">
        <v>1.25E-4</v>
      </c>
      <c r="J162" s="88">
        <v>1.55E-4</v>
      </c>
      <c r="K162" s="88">
        <v>1.7899999999999999E-4</v>
      </c>
      <c r="L162" s="88">
        <v>2.6200000000000003E-4</v>
      </c>
      <c r="M162" s="88">
        <v>3.1799999999999998E-4</v>
      </c>
      <c r="N162" s="88">
        <v>1.5999999999999999E-5</v>
      </c>
      <c r="O162" s="88">
        <v>3.1000000000000001E-5</v>
      </c>
      <c r="P162" s="88">
        <v>6.0000000000000002E-5</v>
      </c>
      <c r="Q162" s="88">
        <v>8.2000000000000001E-5</v>
      </c>
      <c r="R162" s="88">
        <v>9.7999999999999997E-5</v>
      </c>
      <c r="S162" s="88">
        <v>1.0900000000000001E-4</v>
      </c>
      <c r="T162" s="88">
        <v>1.22E-4</v>
      </c>
      <c r="U162" s="88">
        <v>1.4200000000000001E-4</v>
      </c>
      <c r="V162" s="88">
        <v>1.65E-4</v>
      </c>
      <c r="W162" s="88">
        <v>3.1599999999999998E-4</v>
      </c>
      <c r="X162" s="88">
        <v>4.4200000000000001E-4</v>
      </c>
      <c r="Y162" s="88">
        <v>5.4699999999999996E-4</v>
      </c>
      <c r="Z162" s="88">
        <v>6.4199999999999999E-4</v>
      </c>
      <c r="AA162" s="88">
        <v>7.2999999999999996E-4</v>
      </c>
      <c r="AB162" s="88">
        <v>8.1599999999999999E-4</v>
      </c>
      <c r="AC162" s="88">
        <v>9.01E-4</v>
      </c>
      <c r="AD162" s="88">
        <v>9.8499999999999998E-4</v>
      </c>
      <c r="AE162" s="88">
        <v>1.07E-3</v>
      </c>
      <c r="AF162" s="88">
        <v>1.2E-5</v>
      </c>
      <c r="AG162" s="88">
        <v>2.4000000000000001E-5</v>
      </c>
      <c r="AH162" s="88">
        <v>5.7000000000000003E-5</v>
      </c>
      <c r="AI162" s="88">
        <v>8.7999999999999998E-5</v>
      </c>
      <c r="AJ162" s="88">
        <v>1.12E-4</v>
      </c>
      <c r="AK162" s="88">
        <v>1.2899999999999999E-4</v>
      </c>
      <c r="AL162" s="88">
        <v>1.4899999999999999E-4</v>
      </c>
      <c r="AM162" s="88">
        <v>1.7799999999999999E-4</v>
      </c>
      <c r="AN162" s="88">
        <v>1.9900000000000001E-4</v>
      </c>
      <c r="AO162" s="88">
        <v>2.8400000000000002E-4</v>
      </c>
      <c r="AP162" s="88">
        <v>3.6499999999999998E-4</v>
      </c>
      <c r="AQ162" s="88">
        <v>4.6700000000000002E-4</v>
      </c>
      <c r="AR162" s="88">
        <v>5.8200000000000005E-4</v>
      </c>
      <c r="AS162" s="88">
        <v>7.5299999999999998E-4</v>
      </c>
      <c r="AT162" s="88">
        <v>9.0600000000000001E-4</v>
      </c>
      <c r="AU162" s="88">
        <v>1.0189999999999999E-3</v>
      </c>
      <c r="AV162" s="88">
        <v>1.116E-3</v>
      </c>
      <c r="AW162" s="88">
        <v>1.196E-3</v>
      </c>
      <c r="AX162" s="88">
        <v>1.1E-5</v>
      </c>
      <c r="AY162" s="88">
        <v>2.3E-5</v>
      </c>
      <c r="AZ162" s="88">
        <v>4.3999999999999999E-5</v>
      </c>
      <c r="BA162" s="88">
        <v>6.0000000000000002E-5</v>
      </c>
      <c r="BB162" s="88">
        <v>7.2000000000000002E-5</v>
      </c>
      <c r="BC162" s="88">
        <v>8.5000000000000006E-5</v>
      </c>
      <c r="BD162" s="88">
        <v>9.7999999999999997E-5</v>
      </c>
      <c r="BE162" s="88">
        <v>1.2300000000000001E-4</v>
      </c>
      <c r="BF162" s="88">
        <v>1.3899999999999999E-4</v>
      </c>
      <c r="BG162" s="88">
        <v>2.63E-4</v>
      </c>
      <c r="BH162" s="88">
        <v>3.77E-4</v>
      </c>
      <c r="BI162" s="88">
        <v>4.8899999999999996E-4</v>
      </c>
      <c r="BJ162" s="88">
        <v>5.9999999999999995E-4</v>
      </c>
      <c r="BK162" s="88">
        <v>7.1000000000000002E-4</v>
      </c>
      <c r="BL162" s="88">
        <v>8.1899999999999996E-4</v>
      </c>
      <c r="BM162" s="88">
        <v>9.2900000000000003E-4</v>
      </c>
      <c r="BN162" s="88">
        <v>1.0380000000000001E-3</v>
      </c>
      <c r="BO162" s="88">
        <v>1.1479999999999999E-3</v>
      </c>
      <c r="BP162" s="89">
        <v>0</v>
      </c>
      <c r="BQ162" s="88">
        <v>0</v>
      </c>
      <c r="BR162" s="88">
        <v>9.9999999999999995E-7</v>
      </c>
      <c r="BS162" s="88">
        <v>3.0000000000000001E-6</v>
      </c>
      <c r="BT162" s="88">
        <v>6.0000000000000002E-6</v>
      </c>
      <c r="BU162" s="88">
        <v>7.9999999999999996E-6</v>
      </c>
      <c r="BV162" s="88">
        <v>1.1E-5</v>
      </c>
      <c r="BW162" s="88">
        <v>1.2999999999999999E-5</v>
      </c>
      <c r="BX162" s="88">
        <v>1.7E-5</v>
      </c>
      <c r="BY162" s="88">
        <v>1.9000000000000001E-5</v>
      </c>
      <c r="BZ162" s="88">
        <v>7.9999999999999996E-6</v>
      </c>
      <c r="CA162" s="88">
        <v>-2.5999999999999998E-5</v>
      </c>
      <c r="CB162" s="88">
        <v>-3.9999999999999998E-6</v>
      </c>
      <c r="CC162" s="88">
        <v>1.9999999999999999E-6</v>
      </c>
      <c r="CD162" s="88">
        <v>3.3700000000000001E-4</v>
      </c>
      <c r="CE162" s="88">
        <v>-1.1900000000000001E-4</v>
      </c>
      <c r="CF162" s="88">
        <v>-1.56E-4</v>
      </c>
    </row>
    <row r="163" spans="1:84" ht="15.75" thickBot="1" x14ac:dyDescent="0.3">
      <c r="A163" s="86">
        <v>51</v>
      </c>
      <c r="B163" s="88">
        <v>5.0000000000000004E-6</v>
      </c>
      <c r="C163" s="88">
        <v>1.7E-5</v>
      </c>
      <c r="D163" s="88">
        <v>4.3000000000000002E-5</v>
      </c>
      <c r="E163" s="88">
        <v>1.07E-4</v>
      </c>
      <c r="F163" s="88">
        <v>1.6699999999999999E-4</v>
      </c>
      <c r="G163" s="88">
        <v>2.22E-4</v>
      </c>
      <c r="H163" s="88">
        <v>2.72E-4</v>
      </c>
      <c r="I163" s="88">
        <v>3.2200000000000002E-4</v>
      </c>
      <c r="J163" s="88">
        <v>4.0700000000000003E-4</v>
      </c>
      <c r="K163" s="88">
        <v>4.7600000000000002E-4</v>
      </c>
      <c r="L163" s="88">
        <v>7.2499999999999995E-4</v>
      </c>
      <c r="M163" s="88">
        <v>8.9400000000000005E-4</v>
      </c>
      <c r="N163" s="88">
        <v>6.9999999999999999E-6</v>
      </c>
      <c r="O163" s="88">
        <v>3.1999999999999999E-5</v>
      </c>
      <c r="P163" s="88">
        <v>9.6000000000000002E-5</v>
      </c>
      <c r="Q163" s="88">
        <v>1.5200000000000001E-4</v>
      </c>
      <c r="R163" s="88">
        <v>1.9599999999999999E-4</v>
      </c>
      <c r="S163" s="88">
        <v>2.2800000000000001E-4</v>
      </c>
      <c r="T163" s="88">
        <v>2.61E-4</v>
      </c>
      <c r="U163" s="88">
        <v>3.1100000000000002E-4</v>
      </c>
      <c r="V163" s="88">
        <v>3.6600000000000001E-4</v>
      </c>
      <c r="W163" s="88">
        <v>7.1100000000000004E-4</v>
      </c>
      <c r="X163" s="88">
        <v>1.008E-3</v>
      </c>
      <c r="Y163" s="88">
        <v>1.261E-3</v>
      </c>
      <c r="Z163" s="88">
        <v>1.4909999999999999E-3</v>
      </c>
      <c r="AA163" s="88">
        <v>1.7080000000000001E-3</v>
      </c>
      <c r="AB163" s="88">
        <v>1.9189999999999999E-3</v>
      </c>
      <c r="AC163" s="88">
        <v>2.127E-3</v>
      </c>
      <c r="AD163" s="88">
        <v>2.3340000000000001E-3</v>
      </c>
      <c r="AE163" s="88">
        <v>2.5409999999999999E-3</v>
      </c>
      <c r="AF163" s="88">
        <v>2.0999999999999999E-5</v>
      </c>
      <c r="AG163" s="88">
        <v>4.0000000000000003E-5</v>
      </c>
      <c r="AH163" s="88">
        <v>1.11E-4</v>
      </c>
      <c r="AI163" s="88">
        <v>1.85E-4</v>
      </c>
      <c r="AJ163" s="88">
        <v>2.4600000000000002E-4</v>
      </c>
      <c r="AK163" s="88">
        <v>2.9E-4</v>
      </c>
      <c r="AL163" s="88">
        <v>3.3799999999999998E-4</v>
      </c>
      <c r="AM163" s="88">
        <v>4.0999999999999999E-4</v>
      </c>
      <c r="AN163" s="88">
        <v>4.6099999999999998E-4</v>
      </c>
      <c r="AO163" s="88">
        <v>6.6200000000000005E-4</v>
      </c>
      <c r="AP163" s="88">
        <v>8.4800000000000001E-4</v>
      </c>
      <c r="AQ163" s="88">
        <v>1.0740000000000001E-3</v>
      </c>
      <c r="AR163" s="88">
        <v>1.312E-3</v>
      </c>
      <c r="AS163" s="88">
        <v>1.655E-3</v>
      </c>
      <c r="AT163" s="88">
        <v>1.9480000000000001E-3</v>
      </c>
      <c r="AU163" s="88">
        <v>2.1559999999999999E-3</v>
      </c>
      <c r="AV163" s="88">
        <v>2.3340000000000001E-3</v>
      </c>
      <c r="AW163" s="88">
        <v>2.4849999999999998E-3</v>
      </c>
      <c r="AX163" s="88">
        <v>2.0999999999999999E-5</v>
      </c>
      <c r="AY163" s="88">
        <v>4.3999999999999999E-5</v>
      </c>
      <c r="AZ163" s="88">
        <v>8.6000000000000003E-5</v>
      </c>
      <c r="BA163" s="88">
        <v>1.21E-4</v>
      </c>
      <c r="BB163" s="88">
        <v>1.4999999999999999E-4</v>
      </c>
      <c r="BC163" s="88">
        <v>1.8200000000000001E-4</v>
      </c>
      <c r="BD163" s="88">
        <v>2.12E-4</v>
      </c>
      <c r="BE163" s="88">
        <v>2.6899999999999998E-4</v>
      </c>
      <c r="BF163" s="88">
        <v>3.0800000000000001E-4</v>
      </c>
      <c r="BG163" s="88">
        <v>5.9000000000000003E-4</v>
      </c>
      <c r="BH163" s="88">
        <v>8.4999999999999995E-4</v>
      </c>
      <c r="BI163" s="88">
        <v>1.1050000000000001E-3</v>
      </c>
      <c r="BJ163" s="88">
        <v>1.358E-3</v>
      </c>
      <c r="BK163" s="88">
        <v>1.609E-3</v>
      </c>
      <c r="BL163" s="88">
        <v>1.859E-3</v>
      </c>
      <c r="BM163" s="88">
        <v>2.1080000000000001E-3</v>
      </c>
      <c r="BN163" s="88">
        <v>2.3579999999999999E-3</v>
      </c>
      <c r="BO163" s="88">
        <v>2.6069999999999999E-3</v>
      </c>
      <c r="BP163" s="89">
        <v>0</v>
      </c>
      <c r="BQ163" s="88">
        <v>9.9999999999999995E-7</v>
      </c>
      <c r="BR163" s="88">
        <v>1.9999999999999999E-6</v>
      </c>
      <c r="BS163" s="88">
        <v>6.0000000000000002E-6</v>
      </c>
      <c r="BT163" s="88">
        <v>1.1E-5</v>
      </c>
      <c r="BU163" s="88">
        <v>1.5E-5</v>
      </c>
      <c r="BV163" s="88">
        <v>2.0000000000000002E-5</v>
      </c>
      <c r="BW163" s="88">
        <v>2.4000000000000001E-5</v>
      </c>
      <c r="BX163" s="88">
        <v>3.0000000000000001E-5</v>
      </c>
      <c r="BY163" s="88">
        <v>3.1000000000000001E-5</v>
      </c>
      <c r="BZ163" s="88">
        <v>0</v>
      </c>
      <c r="CA163" s="88">
        <v>-5.1E-5</v>
      </c>
      <c r="CB163" s="88">
        <v>-1.1E-5</v>
      </c>
      <c r="CC163" s="88">
        <v>3.9999999999999998E-6</v>
      </c>
      <c r="CD163" s="88">
        <v>6.69E-4</v>
      </c>
      <c r="CE163" s="88">
        <v>-2.2699999999999999E-4</v>
      </c>
      <c r="CF163" s="88">
        <v>-2.7E-4</v>
      </c>
    </row>
    <row r="164" spans="1:84" ht="15.75" thickBot="1" x14ac:dyDescent="0.3">
      <c r="A164" s="86">
        <v>52</v>
      </c>
      <c r="B164" s="88">
        <v>6.0000000000000002E-6</v>
      </c>
      <c r="C164" s="88">
        <v>2.3E-5</v>
      </c>
      <c r="D164" s="88">
        <v>6.0999999999999999E-5</v>
      </c>
      <c r="E164" s="88">
        <v>1.6100000000000001E-4</v>
      </c>
      <c r="F164" s="88">
        <v>2.63E-4</v>
      </c>
      <c r="G164" s="88">
        <v>3.5799999999999997E-4</v>
      </c>
      <c r="H164" s="88">
        <v>4.46E-4</v>
      </c>
      <c r="I164" s="88">
        <v>5.3499999999999999E-4</v>
      </c>
      <c r="J164" s="88">
        <v>6.8599999999999998E-4</v>
      </c>
      <c r="K164" s="88">
        <v>8.1099999999999998E-4</v>
      </c>
      <c r="L164" s="88">
        <v>1.268E-3</v>
      </c>
      <c r="M164" s="88">
        <v>1.586E-3</v>
      </c>
      <c r="N164" s="88">
        <v>-2.0000000000000002E-5</v>
      </c>
      <c r="O164" s="88">
        <v>9.0000000000000002E-6</v>
      </c>
      <c r="P164" s="88">
        <v>1.05E-4</v>
      </c>
      <c r="Q164" s="88">
        <v>1.9699999999999999E-4</v>
      </c>
      <c r="R164" s="88">
        <v>2.72E-4</v>
      </c>
      <c r="S164" s="88">
        <v>3.28E-4</v>
      </c>
      <c r="T164" s="88">
        <v>3.8299999999999999E-4</v>
      </c>
      <c r="U164" s="88">
        <v>4.6700000000000002E-4</v>
      </c>
      <c r="V164" s="88">
        <v>5.5500000000000005E-4</v>
      </c>
      <c r="W164" s="88">
        <v>1.1050000000000001E-3</v>
      </c>
      <c r="X164" s="88">
        <v>1.5820000000000001E-3</v>
      </c>
      <c r="Y164" s="88">
        <v>1.99E-3</v>
      </c>
      <c r="Z164" s="88">
        <v>2.362E-3</v>
      </c>
      <c r="AA164" s="88">
        <v>2.7139999999999998E-3</v>
      </c>
      <c r="AB164" s="88">
        <v>3.055E-3</v>
      </c>
      <c r="AC164" s="88">
        <v>3.392E-3</v>
      </c>
      <c r="AD164" s="88">
        <v>3.7269999999999998E-3</v>
      </c>
      <c r="AE164" s="88">
        <v>4.0610000000000004E-3</v>
      </c>
      <c r="AF164" s="88">
        <v>2.5999999999999998E-5</v>
      </c>
      <c r="AG164" s="88">
        <v>4.8000000000000001E-5</v>
      </c>
      <c r="AH164" s="88">
        <v>1.5200000000000001E-4</v>
      </c>
      <c r="AI164" s="88">
        <v>2.6800000000000001E-4</v>
      </c>
      <c r="AJ164" s="88">
        <v>3.6699999999999998E-4</v>
      </c>
      <c r="AK164" s="88">
        <v>4.4099999999999999E-4</v>
      </c>
      <c r="AL164" s="88">
        <v>5.2099999999999998E-4</v>
      </c>
      <c r="AM164" s="88">
        <v>6.4099999999999997E-4</v>
      </c>
      <c r="AN164" s="88">
        <v>7.27E-4</v>
      </c>
      <c r="AO164" s="88">
        <v>1.062E-3</v>
      </c>
      <c r="AP164" s="88">
        <v>1.3699999999999999E-3</v>
      </c>
      <c r="AQ164" s="88">
        <v>1.7279999999999999E-3</v>
      </c>
      <c r="AR164" s="88">
        <v>2.0839999999999999E-3</v>
      </c>
      <c r="AS164" s="88">
        <v>2.5890000000000002E-3</v>
      </c>
      <c r="AT164" s="88">
        <v>3.003E-3</v>
      </c>
      <c r="AU164" s="88">
        <v>3.2859999999999999E-3</v>
      </c>
      <c r="AV164" s="88">
        <v>3.5270000000000002E-3</v>
      </c>
      <c r="AW164" s="88">
        <v>3.7369999999999999E-3</v>
      </c>
      <c r="AX164" s="88">
        <v>2.8E-5</v>
      </c>
      <c r="AY164" s="88">
        <v>6.0000000000000002E-5</v>
      </c>
      <c r="AZ164" s="88">
        <v>1.21E-4</v>
      </c>
      <c r="BA164" s="88">
        <v>1.7699999999999999E-4</v>
      </c>
      <c r="BB164" s="88">
        <v>2.23E-4</v>
      </c>
      <c r="BC164" s="88">
        <v>2.7399999999999999E-4</v>
      </c>
      <c r="BD164" s="88">
        <v>3.2299999999999999E-4</v>
      </c>
      <c r="BE164" s="88">
        <v>4.1599999999999997E-4</v>
      </c>
      <c r="BF164" s="88">
        <v>4.8200000000000001E-4</v>
      </c>
      <c r="BG164" s="88">
        <v>9.3400000000000004E-4</v>
      </c>
      <c r="BH164" s="88">
        <v>1.3489999999999999E-3</v>
      </c>
      <c r="BI164" s="88">
        <v>1.756E-3</v>
      </c>
      <c r="BJ164" s="88">
        <v>2.1580000000000002E-3</v>
      </c>
      <c r="BK164" s="88">
        <v>2.5569999999999998E-3</v>
      </c>
      <c r="BL164" s="88">
        <v>2.9559999999999999E-3</v>
      </c>
      <c r="BM164" s="88">
        <v>3.3530000000000001E-3</v>
      </c>
      <c r="BN164" s="88">
        <v>3.7499999999999999E-3</v>
      </c>
      <c r="BO164" s="88">
        <v>4.1469999999999996E-3</v>
      </c>
      <c r="BP164" s="89">
        <v>0</v>
      </c>
      <c r="BQ164" s="88">
        <v>9.9999999999999995E-7</v>
      </c>
      <c r="BR164" s="88">
        <v>1.9999999999999999E-6</v>
      </c>
      <c r="BS164" s="88">
        <v>6.9999999999999999E-6</v>
      </c>
      <c r="BT164" s="88">
        <v>1.2999999999999999E-5</v>
      </c>
      <c r="BU164" s="88">
        <v>1.9000000000000001E-5</v>
      </c>
      <c r="BV164" s="88">
        <v>2.5999999999999998E-5</v>
      </c>
      <c r="BW164" s="88">
        <v>3.1000000000000001E-5</v>
      </c>
      <c r="BX164" s="88">
        <v>3.6999999999999998E-5</v>
      </c>
      <c r="BY164" s="88">
        <v>3.6999999999999998E-5</v>
      </c>
      <c r="BZ164" s="88">
        <v>-1.2999999999999999E-5</v>
      </c>
      <c r="CA164" s="88">
        <v>-7.2000000000000002E-5</v>
      </c>
      <c r="CB164" s="88">
        <v>-1.7E-5</v>
      </c>
      <c r="CC164" s="88">
        <v>5.0000000000000004E-6</v>
      </c>
      <c r="CD164" s="88">
        <v>1.011E-3</v>
      </c>
      <c r="CE164" s="88">
        <v>-3.6000000000000002E-4</v>
      </c>
      <c r="CF164" s="88">
        <v>-3.4699999999999998E-4</v>
      </c>
    </row>
    <row r="165" spans="1:84" ht="15.75" thickBot="1" x14ac:dyDescent="0.3">
      <c r="A165" s="86">
        <v>53</v>
      </c>
      <c r="B165" s="88">
        <v>6.9999999999999999E-6</v>
      </c>
      <c r="C165" s="88">
        <v>2.8E-5</v>
      </c>
      <c r="D165" s="88">
        <v>7.4999999999999993E-5</v>
      </c>
      <c r="E165" s="88">
        <v>2.0699999999999999E-4</v>
      </c>
      <c r="F165" s="88">
        <v>3.4699999999999998E-4</v>
      </c>
      <c r="G165" s="88">
        <v>4.8200000000000001E-4</v>
      </c>
      <c r="H165" s="88">
        <v>6.0899999999999995E-4</v>
      </c>
      <c r="I165" s="88">
        <v>7.36E-4</v>
      </c>
      <c r="J165" s="88">
        <v>9.5500000000000001E-4</v>
      </c>
      <c r="K165" s="88">
        <v>1.139E-3</v>
      </c>
      <c r="L165" s="88">
        <v>1.8209999999999999E-3</v>
      </c>
      <c r="M165" s="88">
        <v>2.307E-3</v>
      </c>
      <c r="N165" s="88">
        <v>-5.5000000000000002E-5</v>
      </c>
      <c r="O165" s="88">
        <v>-2.6999999999999999E-5</v>
      </c>
      <c r="P165" s="88">
        <v>9.6000000000000002E-5</v>
      </c>
      <c r="Q165" s="88">
        <v>2.23E-4</v>
      </c>
      <c r="R165" s="88">
        <v>3.2899999999999997E-4</v>
      </c>
      <c r="S165" s="88">
        <v>4.0999999999999999E-4</v>
      </c>
      <c r="T165" s="88">
        <v>4.8700000000000002E-4</v>
      </c>
      <c r="U165" s="88">
        <v>6.0300000000000002E-4</v>
      </c>
      <c r="V165" s="88">
        <v>7.2400000000000003E-4</v>
      </c>
      <c r="W165" s="88">
        <v>1.4679999999999999E-3</v>
      </c>
      <c r="X165" s="88">
        <v>2.1159999999999998E-3</v>
      </c>
      <c r="Y165" s="88">
        <v>2.6719999999999999E-3</v>
      </c>
      <c r="Z165" s="88">
        <v>3.1770000000000001E-3</v>
      </c>
      <c r="AA165" s="88">
        <v>3.656E-3</v>
      </c>
      <c r="AB165" s="88">
        <v>4.1200000000000004E-3</v>
      </c>
      <c r="AC165" s="88">
        <v>4.5770000000000003E-3</v>
      </c>
      <c r="AD165" s="88">
        <v>5.032E-3</v>
      </c>
      <c r="AE165" s="88">
        <v>5.4860000000000004E-3</v>
      </c>
      <c r="AF165" s="88">
        <v>2.8E-5</v>
      </c>
      <c r="AG165" s="88">
        <v>5.1E-5</v>
      </c>
      <c r="AH165" s="88">
        <v>1.8000000000000001E-4</v>
      </c>
      <c r="AI165" s="88">
        <v>3.3300000000000002E-4</v>
      </c>
      <c r="AJ165" s="88">
        <v>4.6799999999999999E-4</v>
      </c>
      <c r="AK165" s="88">
        <v>5.6999999999999998E-4</v>
      </c>
      <c r="AL165" s="88">
        <v>6.8199999999999999E-4</v>
      </c>
      <c r="AM165" s="88">
        <v>8.4999999999999995E-4</v>
      </c>
      <c r="AN165" s="88">
        <v>9.7099999999999997E-4</v>
      </c>
      <c r="AO165" s="88">
        <v>1.444E-3</v>
      </c>
      <c r="AP165" s="88">
        <v>1.8760000000000001E-3</v>
      </c>
      <c r="AQ165" s="88">
        <v>2.366E-3</v>
      </c>
      <c r="AR165" s="88">
        <v>2.8340000000000001E-3</v>
      </c>
      <c r="AS165" s="88">
        <v>3.4880000000000002E-3</v>
      </c>
      <c r="AT165" s="88">
        <v>4.0119999999999999E-3</v>
      </c>
      <c r="AU165" s="88">
        <v>4.3600000000000002E-3</v>
      </c>
      <c r="AV165" s="88">
        <v>4.6579999999999998E-3</v>
      </c>
      <c r="AW165" s="88">
        <v>4.921E-3</v>
      </c>
      <c r="AX165" s="88">
        <v>3.3000000000000003E-5</v>
      </c>
      <c r="AY165" s="88">
        <v>7.2000000000000002E-5</v>
      </c>
      <c r="AZ165" s="88">
        <v>1.4999999999999999E-4</v>
      </c>
      <c r="BA165" s="88">
        <v>2.23E-4</v>
      </c>
      <c r="BB165" s="88">
        <v>2.8600000000000001E-4</v>
      </c>
      <c r="BC165" s="88">
        <v>3.5599999999999998E-4</v>
      </c>
      <c r="BD165" s="88">
        <v>4.2400000000000001E-4</v>
      </c>
      <c r="BE165" s="88">
        <v>5.5199999999999997E-4</v>
      </c>
      <c r="BF165" s="88">
        <v>6.4300000000000002E-4</v>
      </c>
      <c r="BG165" s="88">
        <v>1.261E-3</v>
      </c>
      <c r="BH165" s="88">
        <v>1.8259999999999999E-3</v>
      </c>
      <c r="BI165" s="88">
        <v>2.3779999999999999E-3</v>
      </c>
      <c r="BJ165" s="88">
        <v>2.9229999999999998E-3</v>
      </c>
      <c r="BK165" s="88">
        <v>3.4650000000000002E-3</v>
      </c>
      <c r="BL165" s="88">
        <v>4.0049999999999999E-3</v>
      </c>
      <c r="BM165" s="88">
        <v>4.5440000000000003E-3</v>
      </c>
      <c r="BN165" s="88">
        <v>5.0829999999999998E-3</v>
      </c>
      <c r="BO165" s="88">
        <v>5.6210000000000001E-3</v>
      </c>
      <c r="BP165" s="89">
        <v>0</v>
      </c>
      <c r="BQ165" s="88">
        <v>0</v>
      </c>
      <c r="BR165" s="88">
        <v>9.9999999999999995E-7</v>
      </c>
      <c r="BS165" s="88">
        <v>6.0000000000000002E-6</v>
      </c>
      <c r="BT165" s="88">
        <v>1.4E-5</v>
      </c>
      <c r="BU165" s="88">
        <v>2.0999999999999999E-5</v>
      </c>
      <c r="BV165" s="88">
        <v>2.9E-5</v>
      </c>
      <c r="BW165" s="88">
        <v>3.4999999999999997E-5</v>
      </c>
      <c r="BX165" s="88">
        <v>4.1999999999999998E-5</v>
      </c>
      <c r="BY165" s="88">
        <v>4.0000000000000003E-5</v>
      </c>
      <c r="BZ165" s="88">
        <v>-3.0000000000000001E-5</v>
      </c>
      <c r="CA165" s="88">
        <v>-8.7999999999999998E-5</v>
      </c>
      <c r="CB165" s="88">
        <v>-2.1999999999999999E-5</v>
      </c>
      <c r="CC165" s="88">
        <v>6.9999999999999999E-6</v>
      </c>
      <c r="CD165" s="88">
        <v>1.3450000000000001E-3</v>
      </c>
      <c r="CE165" s="88">
        <v>-5.1199999999999998E-4</v>
      </c>
      <c r="CF165" s="88">
        <v>-3.9500000000000001E-4</v>
      </c>
    </row>
    <row r="166" spans="1:84" ht="15.75" thickBot="1" x14ac:dyDescent="0.3">
      <c r="A166" s="86">
        <v>54</v>
      </c>
      <c r="B166" s="88">
        <v>7.9999999999999996E-6</v>
      </c>
      <c r="C166" s="88">
        <v>3.3000000000000003E-5</v>
      </c>
      <c r="D166" s="88">
        <v>9.1000000000000003E-5</v>
      </c>
      <c r="E166" s="88">
        <v>2.5599999999999999E-4</v>
      </c>
      <c r="F166" s="88">
        <v>4.3899999999999999E-4</v>
      </c>
      <c r="G166" s="88">
        <v>6.1799999999999995E-4</v>
      </c>
      <c r="H166" s="88">
        <v>7.8899999999999999E-4</v>
      </c>
      <c r="I166" s="88">
        <v>9.6100000000000005E-4</v>
      </c>
      <c r="J166" s="88">
        <v>1.2589999999999999E-3</v>
      </c>
      <c r="K166" s="88">
        <v>1.5089999999999999E-3</v>
      </c>
      <c r="L166" s="88">
        <v>2.4580000000000001E-3</v>
      </c>
      <c r="M166" s="88">
        <v>3.1489999999999999E-3</v>
      </c>
      <c r="N166" s="88">
        <v>-9.6000000000000002E-5</v>
      </c>
      <c r="O166" s="88">
        <v>-6.8999999999999997E-5</v>
      </c>
      <c r="P166" s="88">
        <v>8.3999999999999995E-5</v>
      </c>
      <c r="Q166" s="88">
        <v>2.5099999999999998E-4</v>
      </c>
      <c r="R166" s="88">
        <v>3.9300000000000001E-4</v>
      </c>
      <c r="S166" s="88">
        <v>5.0199999999999995E-4</v>
      </c>
      <c r="T166" s="88">
        <v>6.0300000000000002E-4</v>
      </c>
      <c r="U166" s="88">
        <v>7.5699999999999997E-4</v>
      </c>
      <c r="V166" s="88">
        <v>9.1399999999999999E-4</v>
      </c>
      <c r="W166" s="88">
        <v>1.879E-3</v>
      </c>
      <c r="X166" s="88">
        <v>2.725E-3</v>
      </c>
      <c r="Y166" s="88">
        <v>3.4489999999999998E-3</v>
      </c>
      <c r="Z166" s="88">
        <v>4.1070000000000004E-3</v>
      </c>
      <c r="AA166" s="88">
        <v>4.7289999999999997E-3</v>
      </c>
      <c r="AB166" s="88">
        <v>5.3330000000000001E-3</v>
      </c>
      <c r="AC166" s="88">
        <v>5.9280000000000001E-3</v>
      </c>
      <c r="AD166" s="88">
        <v>6.5199999999999998E-3</v>
      </c>
      <c r="AE166" s="88">
        <v>7.11E-3</v>
      </c>
      <c r="AF166" s="88">
        <v>2.8E-5</v>
      </c>
      <c r="AG166" s="88">
        <v>5.3000000000000001E-5</v>
      </c>
      <c r="AH166" s="88">
        <v>2.0799999999999999E-4</v>
      </c>
      <c r="AI166" s="88">
        <v>4.0200000000000001E-4</v>
      </c>
      <c r="AJ166" s="88">
        <v>5.7700000000000004E-4</v>
      </c>
      <c r="AK166" s="88">
        <v>7.1299999999999998E-4</v>
      </c>
      <c r="AL166" s="88">
        <v>8.5899999999999995E-4</v>
      </c>
      <c r="AM166" s="88">
        <v>1.083E-3</v>
      </c>
      <c r="AN166" s="88">
        <v>1.245E-3</v>
      </c>
      <c r="AO166" s="88">
        <v>1.8799999999999999E-3</v>
      </c>
      <c r="AP166" s="88">
        <v>2.4589999999999998E-3</v>
      </c>
      <c r="AQ166" s="88">
        <v>3.1029999999999999E-3</v>
      </c>
      <c r="AR166" s="88">
        <v>3.7039999999999998E-3</v>
      </c>
      <c r="AS166" s="88">
        <v>4.535E-3</v>
      </c>
      <c r="AT166" s="88">
        <v>5.1910000000000003E-3</v>
      </c>
      <c r="AU166" s="88">
        <v>5.62E-3</v>
      </c>
      <c r="AV166" s="88">
        <v>5.9909999999999998E-3</v>
      </c>
      <c r="AW166" s="88">
        <v>6.3239999999999998E-3</v>
      </c>
      <c r="AX166" s="88">
        <v>3.8999999999999999E-5</v>
      </c>
      <c r="AY166" s="88">
        <v>8.5000000000000006E-5</v>
      </c>
      <c r="AZ166" s="88">
        <v>1.8200000000000001E-4</v>
      </c>
      <c r="BA166" s="88">
        <v>2.7399999999999999E-4</v>
      </c>
      <c r="BB166" s="88">
        <v>3.5599999999999998E-4</v>
      </c>
      <c r="BC166" s="88">
        <v>4.4700000000000002E-4</v>
      </c>
      <c r="BD166" s="88">
        <v>5.3600000000000002E-4</v>
      </c>
      <c r="BE166" s="88">
        <v>7.0500000000000001E-4</v>
      </c>
      <c r="BF166" s="88">
        <v>8.2600000000000002E-4</v>
      </c>
      <c r="BG166" s="88">
        <v>1.6360000000000001E-3</v>
      </c>
      <c r="BH166" s="88">
        <v>2.3739999999999998E-3</v>
      </c>
      <c r="BI166" s="88">
        <v>3.094E-3</v>
      </c>
      <c r="BJ166" s="88">
        <v>3.8040000000000001E-3</v>
      </c>
      <c r="BK166" s="88">
        <v>4.5100000000000001E-3</v>
      </c>
      <c r="BL166" s="88">
        <v>5.2129999999999998E-3</v>
      </c>
      <c r="BM166" s="88">
        <v>5.9150000000000001E-3</v>
      </c>
      <c r="BN166" s="88">
        <v>6.6160000000000004E-3</v>
      </c>
      <c r="BO166" s="88">
        <v>7.3169999999999997E-3</v>
      </c>
      <c r="BP166" s="89">
        <v>0</v>
      </c>
      <c r="BQ166" s="88">
        <v>0</v>
      </c>
      <c r="BR166" s="88">
        <v>0</v>
      </c>
      <c r="BS166" s="88">
        <v>5.0000000000000004E-6</v>
      </c>
      <c r="BT166" s="88">
        <v>1.4E-5</v>
      </c>
      <c r="BU166" s="88">
        <v>2.3E-5</v>
      </c>
      <c r="BV166" s="88">
        <v>3.1999999999999999E-5</v>
      </c>
      <c r="BW166" s="88">
        <v>3.8999999999999999E-5</v>
      </c>
      <c r="BX166" s="88">
        <v>4.6999999999999997E-5</v>
      </c>
      <c r="BY166" s="88">
        <v>4.3000000000000002E-5</v>
      </c>
      <c r="BZ166" s="88">
        <v>-4.8999999999999998E-5</v>
      </c>
      <c r="CA166" s="88">
        <v>-1.05E-4</v>
      </c>
      <c r="CB166" s="88">
        <v>-2.6999999999999999E-5</v>
      </c>
      <c r="CC166" s="88">
        <v>7.9999999999999996E-6</v>
      </c>
      <c r="CD166" s="88">
        <v>1.7420000000000001E-3</v>
      </c>
      <c r="CE166" s="88">
        <v>-7.0399999999999998E-4</v>
      </c>
      <c r="CF166" s="88">
        <v>-4.4299999999999998E-4</v>
      </c>
    </row>
    <row r="167" spans="1:84" ht="15.75" thickBot="1" x14ac:dyDescent="0.3">
      <c r="A167" s="86">
        <v>55</v>
      </c>
      <c r="B167" s="88">
        <v>9.0000000000000002E-6</v>
      </c>
      <c r="C167" s="88">
        <v>3.6999999999999998E-5</v>
      </c>
      <c r="D167" s="88">
        <v>1.0399999999999999E-4</v>
      </c>
      <c r="E167" s="88">
        <v>3.0200000000000002E-4</v>
      </c>
      <c r="F167" s="88">
        <v>5.2700000000000002E-4</v>
      </c>
      <c r="G167" s="88">
        <v>7.5000000000000002E-4</v>
      </c>
      <c r="H167" s="88">
        <v>9.6400000000000001E-4</v>
      </c>
      <c r="I167" s="88">
        <v>1.181E-3</v>
      </c>
      <c r="J167" s="88">
        <v>1.5579999999999999E-3</v>
      </c>
      <c r="K167" s="88">
        <v>1.8779999999999999E-3</v>
      </c>
      <c r="L167" s="88">
        <v>3.104E-3</v>
      </c>
      <c r="M167" s="88">
        <v>4.0140000000000002E-3</v>
      </c>
      <c r="N167" s="88">
        <v>-1.37E-4</v>
      </c>
      <c r="O167" s="88">
        <v>-1.13E-4</v>
      </c>
      <c r="P167" s="88">
        <v>6.8999999999999997E-5</v>
      </c>
      <c r="Q167" s="88">
        <v>2.7700000000000001E-4</v>
      </c>
      <c r="R167" s="88">
        <v>4.5399999999999998E-4</v>
      </c>
      <c r="S167" s="88">
        <v>5.9199999999999997E-4</v>
      </c>
      <c r="T167" s="88">
        <v>7.18E-4</v>
      </c>
      <c r="U167" s="88">
        <v>9.0899999999999998E-4</v>
      </c>
      <c r="V167" s="88">
        <v>1.103E-3</v>
      </c>
      <c r="W167" s="88">
        <v>2.2899999999999999E-3</v>
      </c>
      <c r="X167" s="88">
        <v>3.333E-3</v>
      </c>
      <c r="Y167" s="88">
        <v>4.2259999999999997E-3</v>
      </c>
      <c r="Z167" s="88">
        <v>5.0369999999999998E-3</v>
      </c>
      <c r="AA167" s="88">
        <v>5.8050000000000003E-3</v>
      </c>
      <c r="AB167" s="88">
        <v>6.5490000000000001E-3</v>
      </c>
      <c r="AC167" s="88">
        <v>7.2820000000000003E-3</v>
      </c>
      <c r="AD167" s="88">
        <v>8.0110000000000008E-3</v>
      </c>
      <c r="AE167" s="88">
        <v>8.737E-3</v>
      </c>
      <c r="AF167" s="88">
        <v>2.5999999999999998E-5</v>
      </c>
      <c r="AG167" s="88">
        <v>5.3999999999999998E-5</v>
      </c>
      <c r="AH167" s="88">
        <v>2.34E-4</v>
      </c>
      <c r="AI167" s="88">
        <v>4.6500000000000003E-4</v>
      </c>
      <c r="AJ167" s="88">
        <v>6.8000000000000005E-4</v>
      </c>
      <c r="AK167" s="88">
        <v>8.4800000000000001E-4</v>
      </c>
      <c r="AL167" s="88">
        <v>1.0300000000000001E-3</v>
      </c>
      <c r="AM167" s="88">
        <v>1.31E-3</v>
      </c>
      <c r="AN167" s="88">
        <v>1.5139999999999999E-3</v>
      </c>
      <c r="AO167" s="88">
        <v>2.3159999999999999E-3</v>
      </c>
      <c r="AP167" s="88">
        <v>3.0479999999999999E-3</v>
      </c>
      <c r="AQ167" s="88">
        <v>3.8500000000000001E-3</v>
      </c>
      <c r="AR167" s="88">
        <v>4.5859999999999998E-3</v>
      </c>
      <c r="AS167" s="88">
        <v>5.5999999999999999E-3</v>
      </c>
      <c r="AT167" s="88">
        <v>6.3920000000000001E-3</v>
      </c>
      <c r="AU167" s="88">
        <v>6.9080000000000001E-3</v>
      </c>
      <c r="AV167" s="88">
        <v>7.3559999999999997E-3</v>
      </c>
      <c r="AW167" s="88">
        <v>7.7650000000000002E-3</v>
      </c>
      <c r="AX167" s="88">
        <v>4.5000000000000003E-5</v>
      </c>
      <c r="AY167" s="88">
        <v>9.7999999999999997E-5</v>
      </c>
      <c r="AZ167" s="88">
        <v>2.12E-4</v>
      </c>
      <c r="BA167" s="88">
        <v>3.2299999999999999E-4</v>
      </c>
      <c r="BB167" s="88">
        <v>4.2400000000000001E-4</v>
      </c>
      <c r="BC167" s="88">
        <v>5.3600000000000002E-4</v>
      </c>
      <c r="BD167" s="88">
        <v>6.4400000000000004E-4</v>
      </c>
      <c r="BE167" s="88">
        <v>8.5400000000000005E-4</v>
      </c>
      <c r="BF167" s="88">
        <v>1.0059999999999999E-3</v>
      </c>
      <c r="BG167" s="88">
        <v>2.013E-3</v>
      </c>
      <c r="BH167" s="88">
        <v>2.9260000000000002E-3</v>
      </c>
      <c r="BI167" s="88">
        <v>3.8159999999999999E-3</v>
      </c>
      <c r="BJ167" s="88">
        <v>4.6930000000000001E-3</v>
      </c>
      <c r="BK167" s="88">
        <v>5.5649999999999996E-3</v>
      </c>
      <c r="BL167" s="88">
        <v>6.4339999999999996E-3</v>
      </c>
      <c r="BM167" s="88">
        <v>7.3010000000000002E-3</v>
      </c>
      <c r="BN167" s="88">
        <v>8.1659999999999996E-3</v>
      </c>
      <c r="BO167" s="88">
        <v>9.0320000000000001E-3</v>
      </c>
      <c r="BP167" s="89">
        <v>-9.9999999999999995E-7</v>
      </c>
      <c r="BQ167" s="88">
        <v>-9.9999999999999995E-7</v>
      </c>
      <c r="BR167" s="88">
        <v>-9.9999999999999995E-7</v>
      </c>
      <c r="BS167" s="88">
        <v>3.9999999999999998E-6</v>
      </c>
      <c r="BT167" s="88">
        <v>1.4E-5</v>
      </c>
      <c r="BU167" s="88">
        <v>2.4000000000000001E-5</v>
      </c>
      <c r="BV167" s="88">
        <v>3.4999999999999997E-5</v>
      </c>
      <c r="BW167" s="88">
        <v>4.3000000000000002E-5</v>
      </c>
      <c r="BX167" s="88">
        <v>5.1999999999999997E-5</v>
      </c>
      <c r="BY167" s="88">
        <v>4.6E-5</v>
      </c>
      <c r="BZ167" s="88">
        <v>-6.9999999999999994E-5</v>
      </c>
      <c r="CA167" s="88">
        <v>-1.21E-4</v>
      </c>
      <c r="CB167" s="88">
        <v>-3.1999999999999999E-5</v>
      </c>
      <c r="CC167" s="88">
        <v>9.0000000000000002E-6</v>
      </c>
      <c r="CD167" s="88">
        <v>2.147E-3</v>
      </c>
      <c r="CE167" s="88">
        <v>-9.1299999999999997E-4</v>
      </c>
      <c r="CF167" s="88">
        <v>-4.8099999999999998E-4</v>
      </c>
    </row>
    <row r="168" spans="1:84" ht="15.75" thickBot="1" x14ac:dyDescent="0.3">
      <c r="A168" s="86">
        <v>56</v>
      </c>
      <c r="B168" s="88">
        <v>1.1E-5</v>
      </c>
      <c r="C168" s="88">
        <v>4.5000000000000003E-5</v>
      </c>
      <c r="D168" s="88">
        <v>1.2999999999999999E-4</v>
      </c>
      <c r="E168" s="88">
        <v>3.88E-4</v>
      </c>
      <c r="F168" s="88">
        <v>6.9099999999999999E-4</v>
      </c>
      <c r="G168" s="88">
        <v>1E-3</v>
      </c>
      <c r="H168" s="88">
        <v>1.299E-3</v>
      </c>
      <c r="I168" s="88">
        <v>1.6050000000000001E-3</v>
      </c>
      <c r="J168" s="88">
        <v>2.1410000000000001E-3</v>
      </c>
      <c r="K168" s="88">
        <v>2.5990000000000002E-3</v>
      </c>
      <c r="L168" s="88">
        <v>4.3899999999999998E-3</v>
      </c>
      <c r="M168" s="88">
        <v>5.7530000000000003E-3</v>
      </c>
      <c r="N168" s="88">
        <v>-2.1499999999999999E-4</v>
      </c>
      <c r="O168" s="88">
        <v>-1.9900000000000001E-4</v>
      </c>
      <c r="P168" s="88">
        <v>3.8999999999999999E-5</v>
      </c>
      <c r="Q168" s="88">
        <v>3.28E-4</v>
      </c>
      <c r="R168" s="88">
        <v>5.7799999999999995E-4</v>
      </c>
      <c r="S168" s="88">
        <v>7.7099999999999998E-4</v>
      </c>
      <c r="T168" s="88">
        <v>9.4700000000000003E-4</v>
      </c>
      <c r="U168" s="88">
        <v>1.2110000000000001E-3</v>
      </c>
      <c r="V168" s="88">
        <v>1.477E-3</v>
      </c>
      <c r="W168" s="88">
        <v>3.1059999999999998E-3</v>
      </c>
      <c r="X168" s="88">
        <v>4.5440000000000003E-3</v>
      </c>
      <c r="Y168" s="88">
        <v>5.777E-3</v>
      </c>
      <c r="Z168" s="88">
        <v>6.8960000000000002E-3</v>
      </c>
      <c r="AA168" s="88">
        <v>7.9520000000000007E-3</v>
      </c>
      <c r="AB168" s="88">
        <v>8.9770000000000006E-3</v>
      </c>
      <c r="AC168" s="88">
        <v>9.9869999999999994E-3</v>
      </c>
      <c r="AD168" s="88">
        <v>1.0989000000000001E-2</v>
      </c>
      <c r="AE168" s="88">
        <v>1.1990000000000001E-2</v>
      </c>
      <c r="AF168" s="88">
        <v>2.1999999999999999E-5</v>
      </c>
      <c r="AG168" s="88">
        <v>5.5000000000000002E-5</v>
      </c>
      <c r="AH168" s="88">
        <v>2.7900000000000001E-4</v>
      </c>
      <c r="AI168" s="88">
        <v>5.8399999999999999E-4</v>
      </c>
      <c r="AJ168" s="88">
        <v>8.7399999999999999E-4</v>
      </c>
      <c r="AK168" s="88">
        <v>1.1069999999999999E-3</v>
      </c>
      <c r="AL168" s="88">
        <v>1.3569999999999999E-3</v>
      </c>
      <c r="AM168" s="88">
        <v>1.748E-3</v>
      </c>
      <c r="AN168" s="88">
        <v>2.0370000000000002E-3</v>
      </c>
      <c r="AO168" s="88">
        <v>3.1830000000000001E-3</v>
      </c>
      <c r="AP168" s="88">
        <v>4.2269999999999999E-3</v>
      </c>
      <c r="AQ168" s="88">
        <v>5.352E-3</v>
      </c>
      <c r="AR168" s="88">
        <v>6.3670000000000003E-3</v>
      </c>
      <c r="AS168" s="88">
        <v>7.7539999999999996E-3</v>
      </c>
      <c r="AT168" s="88">
        <v>8.8310000000000003E-3</v>
      </c>
      <c r="AU168" s="88">
        <v>9.5320000000000005E-3</v>
      </c>
      <c r="AV168" s="88">
        <v>1.0149999999999999E-2</v>
      </c>
      <c r="AW168" s="88">
        <v>1.0723E-2</v>
      </c>
      <c r="AX168" s="88">
        <v>5.5000000000000002E-5</v>
      </c>
      <c r="AY168" s="88">
        <v>1.2300000000000001E-4</v>
      </c>
      <c r="AZ168" s="88">
        <v>2.6899999999999998E-4</v>
      </c>
      <c r="BA168" s="88">
        <v>4.1599999999999997E-4</v>
      </c>
      <c r="BB168" s="88">
        <v>5.5199999999999997E-4</v>
      </c>
      <c r="BC168" s="88">
        <v>7.0500000000000001E-4</v>
      </c>
      <c r="BD168" s="88">
        <v>8.5400000000000005E-4</v>
      </c>
      <c r="BE168" s="88">
        <v>1.1460000000000001E-3</v>
      </c>
      <c r="BF168" s="88">
        <v>1.3600000000000001E-3</v>
      </c>
      <c r="BG168" s="88">
        <v>2.764E-3</v>
      </c>
      <c r="BH168" s="88">
        <v>4.0340000000000003E-3</v>
      </c>
      <c r="BI168" s="88">
        <v>5.2700000000000004E-3</v>
      </c>
      <c r="BJ168" s="88">
        <v>6.4869999999999997E-3</v>
      </c>
      <c r="BK168" s="88">
        <v>7.6949999999999996E-3</v>
      </c>
      <c r="BL168" s="88">
        <v>8.8990000000000007E-3</v>
      </c>
      <c r="BM168" s="88">
        <v>1.0101000000000001E-2</v>
      </c>
      <c r="BN168" s="88">
        <v>1.1301E-2</v>
      </c>
      <c r="BO168" s="88">
        <v>1.2500000000000001E-2</v>
      </c>
      <c r="BP168" s="89">
        <v>-9.9999999999999995E-7</v>
      </c>
      <c r="BQ168" s="88">
        <v>-3.0000000000000001E-6</v>
      </c>
      <c r="BR168" s="88">
        <v>-3.9999999999999998E-6</v>
      </c>
      <c r="BS168" s="88">
        <v>9.9999999999999995E-7</v>
      </c>
      <c r="BT168" s="88">
        <v>1.2999999999999999E-5</v>
      </c>
      <c r="BU168" s="88">
        <v>2.6999999999999999E-5</v>
      </c>
      <c r="BV168" s="88">
        <v>4.1E-5</v>
      </c>
      <c r="BW168" s="88">
        <v>5.1E-5</v>
      </c>
      <c r="BX168" s="88">
        <v>6.0999999999999999E-5</v>
      </c>
      <c r="BY168" s="88">
        <v>5.1999999999999997E-5</v>
      </c>
      <c r="BZ168" s="88">
        <v>-1.12E-4</v>
      </c>
      <c r="CA168" s="88">
        <v>-1.4799999999999999E-4</v>
      </c>
      <c r="CB168" s="88">
        <v>-4.0000000000000003E-5</v>
      </c>
      <c r="CC168" s="88">
        <v>1.0000000000000001E-5</v>
      </c>
      <c r="CD168" s="88">
        <v>2.9750000000000002E-3</v>
      </c>
      <c r="CE168" s="88">
        <v>-1.356E-3</v>
      </c>
      <c r="CF168" s="88">
        <v>-5.3399999999999997E-4</v>
      </c>
    </row>
    <row r="169" spans="1:84" ht="15.75" thickBot="1" x14ac:dyDescent="0.3">
      <c r="A169" s="86">
        <v>57</v>
      </c>
      <c r="B169" s="88">
        <v>1.2999999999999999E-5</v>
      </c>
      <c r="C169" s="88">
        <v>5.1E-5</v>
      </c>
      <c r="D169" s="88">
        <v>1.46E-4</v>
      </c>
      <c r="E169" s="88">
        <v>4.46E-4</v>
      </c>
      <c r="F169" s="88">
        <v>8.0599999999999997E-4</v>
      </c>
      <c r="G169" s="88">
        <v>1.1770000000000001E-3</v>
      </c>
      <c r="H169" s="88">
        <v>1.5410000000000001E-3</v>
      </c>
      <c r="I169" s="88">
        <v>1.913E-3</v>
      </c>
      <c r="J169" s="88">
        <v>2.5720000000000001E-3</v>
      </c>
      <c r="K169" s="88">
        <v>3.1389999999999999E-3</v>
      </c>
      <c r="L169" s="88">
        <v>5.3810000000000004E-3</v>
      </c>
      <c r="M169" s="88">
        <v>7.1149999999999998E-3</v>
      </c>
      <c r="N169" s="88">
        <v>-2.7099999999999997E-4</v>
      </c>
      <c r="O169" s="88">
        <v>-2.6400000000000002E-4</v>
      </c>
      <c r="P169" s="88">
        <v>1.7E-5</v>
      </c>
      <c r="Q169" s="88">
        <v>3.6900000000000002E-4</v>
      </c>
      <c r="R169" s="88">
        <v>6.7400000000000001E-4</v>
      </c>
      <c r="S169" s="88">
        <v>9.1E-4</v>
      </c>
      <c r="T169" s="88">
        <v>1.1230000000000001E-3</v>
      </c>
      <c r="U169" s="88">
        <v>1.4430000000000001E-3</v>
      </c>
      <c r="V169" s="88">
        <v>1.7639999999999999E-3</v>
      </c>
      <c r="W169" s="88">
        <v>3.7320000000000001E-3</v>
      </c>
      <c r="X169" s="88">
        <v>5.4780000000000002E-3</v>
      </c>
      <c r="Y169" s="88">
        <v>6.973E-3</v>
      </c>
      <c r="Z169" s="88">
        <v>8.3300000000000006E-3</v>
      </c>
      <c r="AA169" s="88">
        <v>9.6100000000000005E-3</v>
      </c>
      <c r="AB169" s="88">
        <v>1.0852000000000001E-2</v>
      </c>
      <c r="AC169" s="88">
        <v>1.2075000000000001E-2</v>
      </c>
      <c r="AD169" s="88">
        <v>1.329E-2</v>
      </c>
      <c r="AE169" s="88">
        <v>1.4501999999999999E-2</v>
      </c>
      <c r="AF169" s="88">
        <v>1.8E-5</v>
      </c>
      <c r="AG169" s="88">
        <v>5.3000000000000001E-5</v>
      </c>
      <c r="AH169" s="88">
        <v>3.0699999999999998E-4</v>
      </c>
      <c r="AI169" s="88">
        <v>6.6399999999999999E-4</v>
      </c>
      <c r="AJ169" s="88">
        <v>1.01E-3</v>
      </c>
      <c r="AK169" s="88">
        <v>1.291E-3</v>
      </c>
      <c r="AL169" s="88">
        <v>1.593E-3</v>
      </c>
      <c r="AM169" s="88">
        <v>2.0669999999999998E-3</v>
      </c>
      <c r="AN169" s="88">
        <v>2.4220000000000001E-3</v>
      </c>
      <c r="AO169" s="88">
        <v>3.8440000000000002E-3</v>
      </c>
      <c r="AP169" s="88">
        <v>5.143E-3</v>
      </c>
      <c r="AQ169" s="88">
        <v>6.5259999999999997E-3</v>
      </c>
      <c r="AR169" s="88">
        <v>7.7619999999999998E-3</v>
      </c>
      <c r="AS169" s="88">
        <v>9.4439999999999993E-3</v>
      </c>
      <c r="AT169" s="88">
        <v>1.0749E-2</v>
      </c>
      <c r="AU169" s="88">
        <v>1.1603E-2</v>
      </c>
      <c r="AV169" s="88">
        <v>1.2363000000000001E-2</v>
      </c>
      <c r="AW169" s="88">
        <v>1.3075E-2</v>
      </c>
      <c r="AX169" s="88">
        <v>6.3E-5</v>
      </c>
      <c r="AY169" s="88">
        <v>1.3899999999999999E-4</v>
      </c>
      <c r="AZ169" s="88">
        <v>3.0800000000000001E-4</v>
      </c>
      <c r="BA169" s="88">
        <v>4.8200000000000001E-4</v>
      </c>
      <c r="BB169" s="88">
        <v>6.4300000000000002E-4</v>
      </c>
      <c r="BC169" s="88">
        <v>8.2600000000000002E-4</v>
      </c>
      <c r="BD169" s="88">
        <v>1.0059999999999999E-3</v>
      </c>
      <c r="BE169" s="88">
        <v>1.3600000000000001E-3</v>
      </c>
      <c r="BF169" s="88">
        <v>1.624E-3</v>
      </c>
      <c r="BG169" s="88">
        <v>3.3440000000000002E-3</v>
      </c>
      <c r="BH169" s="88">
        <v>4.8999999999999998E-3</v>
      </c>
      <c r="BI169" s="88">
        <v>6.4120000000000002E-3</v>
      </c>
      <c r="BJ169" s="88">
        <v>7.901E-3</v>
      </c>
      <c r="BK169" s="88">
        <v>9.3790000000000002E-3</v>
      </c>
      <c r="BL169" s="88">
        <v>1.0851E-2</v>
      </c>
      <c r="BM169" s="88">
        <v>1.2319E-2</v>
      </c>
      <c r="BN169" s="88">
        <v>1.3787000000000001E-2</v>
      </c>
      <c r="BO169" s="88">
        <v>1.5252999999999999E-2</v>
      </c>
      <c r="BP169" s="89">
        <v>-1.9999999999999999E-6</v>
      </c>
      <c r="BQ169" s="88">
        <v>-3.9999999999999998E-6</v>
      </c>
      <c r="BR169" s="88">
        <v>-6.0000000000000002E-6</v>
      </c>
      <c r="BS169" s="88">
        <v>-1.9999999999999999E-6</v>
      </c>
      <c r="BT169" s="88">
        <v>1.2E-5</v>
      </c>
      <c r="BU169" s="88">
        <v>2.8E-5</v>
      </c>
      <c r="BV169" s="88">
        <v>4.3999999999999999E-5</v>
      </c>
      <c r="BW169" s="88">
        <v>5.5999999999999999E-5</v>
      </c>
      <c r="BX169" s="88">
        <v>6.8999999999999997E-5</v>
      </c>
      <c r="BY169" s="88">
        <v>5.7000000000000003E-5</v>
      </c>
      <c r="BZ169" s="88">
        <v>-1.45E-4</v>
      </c>
      <c r="CA169" s="88">
        <v>-1.66E-4</v>
      </c>
      <c r="CB169" s="88">
        <v>-4.5000000000000003E-5</v>
      </c>
      <c r="CC169" s="88">
        <v>1.1E-5</v>
      </c>
      <c r="CD169" s="88">
        <v>3.6359999999999999E-3</v>
      </c>
      <c r="CE169" s="88">
        <v>-1.7309999999999999E-3</v>
      </c>
      <c r="CF169" s="88">
        <v>-5.4000000000000001E-4</v>
      </c>
    </row>
    <row r="170" spans="1:84" ht="15.75" thickBot="1" x14ac:dyDescent="0.3">
      <c r="A170" s="86">
        <v>58</v>
      </c>
      <c r="B170" s="88">
        <v>2.3E-5</v>
      </c>
      <c r="C170" s="88">
        <v>9.2999999999999997E-5</v>
      </c>
      <c r="D170" s="88">
        <v>2.7399999999999999E-4</v>
      </c>
      <c r="E170" s="88">
        <v>8.5599999999999999E-4</v>
      </c>
      <c r="F170" s="88">
        <v>1.575E-3</v>
      </c>
      <c r="G170" s="88">
        <v>2.333E-3</v>
      </c>
      <c r="H170" s="88">
        <v>3.0899999999999999E-3</v>
      </c>
      <c r="I170" s="88">
        <v>3.8739999999999998E-3</v>
      </c>
      <c r="J170" s="88">
        <v>5.2890000000000003E-3</v>
      </c>
      <c r="K170" s="88">
        <v>6.5290000000000001E-3</v>
      </c>
      <c r="L170" s="88">
        <v>1.1586000000000001E-2</v>
      </c>
      <c r="M170" s="88">
        <v>1.5613999999999999E-2</v>
      </c>
      <c r="N170" s="88">
        <v>-5.4900000000000001E-4</v>
      </c>
      <c r="O170" s="88">
        <v>-5.6400000000000005E-4</v>
      </c>
      <c r="P170" s="88">
        <v>2.0999999999999999E-5</v>
      </c>
      <c r="Q170" s="88">
        <v>7.76E-4</v>
      </c>
      <c r="R170" s="88">
        <v>1.4289999999999999E-3</v>
      </c>
      <c r="S170" s="88">
        <v>1.9300000000000001E-3</v>
      </c>
      <c r="T170" s="88">
        <v>2.379E-3</v>
      </c>
      <c r="U170" s="88">
        <v>3.0509999999999999E-3</v>
      </c>
      <c r="V170" s="88">
        <v>3.728E-3</v>
      </c>
      <c r="W170" s="88">
        <v>7.9380000000000006E-3</v>
      </c>
      <c r="X170" s="88">
        <v>1.1693E-2</v>
      </c>
      <c r="Y170" s="88">
        <v>1.4906000000000001E-2</v>
      </c>
      <c r="Z170" s="88">
        <v>1.7817E-2</v>
      </c>
      <c r="AA170" s="88">
        <v>2.0563999999999999E-2</v>
      </c>
      <c r="AB170" s="88">
        <v>2.3227000000000001E-2</v>
      </c>
      <c r="AC170" s="88">
        <v>2.5850000000000001E-2</v>
      </c>
      <c r="AD170" s="88">
        <v>2.8454E-2</v>
      </c>
      <c r="AE170" s="88">
        <v>3.1052E-2</v>
      </c>
      <c r="AF170" s="88">
        <v>2.3E-5</v>
      </c>
      <c r="AG170" s="88">
        <v>7.7000000000000001E-5</v>
      </c>
      <c r="AH170" s="88">
        <v>5.5900000000000004E-4</v>
      </c>
      <c r="AI170" s="88">
        <v>1.2750000000000001E-3</v>
      </c>
      <c r="AJ170" s="88">
        <v>1.9840000000000001E-3</v>
      </c>
      <c r="AK170" s="88">
        <v>2.5639999999999999E-3</v>
      </c>
      <c r="AL170" s="88">
        <v>3.1870000000000002E-3</v>
      </c>
      <c r="AM170" s="88">
        <v>4.1830000000000001E-3</v>
      </c>
      <c r="AN170" s="88">
        <v>4.947E-3</v>
      </c>
      <c r="AO170" s="88">
        <v>8.1510000000000003E-3</v>
      </c>
      <c r="AP170" s="88">
        <v>1.1106E-2</v>
      </c>
      <c r="AQ170" s="88">
        <v>1.4171E-2</v>
      </c>
      <c r="AR170" s="88">
        <v>1.6854000000000001E-2</v>
      </c>
      <c r="AS170" s="88">
        <v>2.0480999999999999E-2</v>
      </c>
      <c r="AT170" s="88">
        <v>2.3307999999999999E-2</v>
      </c>
      <c r="AU170" s="88">
        <v>2.5194000000000001E-2</v>
      </c>
      <c r="AV170" s="88">
        <v>2.6918000000000001E-2</v>
      </c>
      <c r="AW170" s="88">
        <v>2.8572E-2</v>
      </c>
      <c r="AX170" s="88">
        <v>1.17E-4</v>
      </c>
      <c r="AY170" s="88">
        <v>2.63E-4</v>
      </c>
      <c r="AZ170" s="88">
        <v>5.9000000000000003E-4</v>
      </c>
      <c r="BA170" s="88">
        <v>9.3400000000000004E-4</v>
      </c>
      <c r="BB170" s="88">
        <v>1.261E-3</v>
      </c>
      <c r="BC170" s="88">
        <v>1.6360000000000001E-3</v>
      </c>
      <c r="BD170" s="88">
        <v>2.013E-3</v>
      </c>
      <c r="BE170" s="88">
        <v>2.764E-3</v>
      </c>
      <c r="BF170" s="88">
        <v>3.3440000000000002E-3</v>
      </c>
      <c r="BG170" s="88">
        <v>7.1599999999999997E-3</v>
      </c>
      <c r="BH170" s="88">
        <v>1.0678999999999999E-2</v>
      </c>
      <c r="BI170" s="88">
        <v>1.4107E-2</v>
      </c>
      <c r="BJ170" s="88">
        <v>1.7482000000000001E-2</v>
      </c>
      <c r="BK170" s="88">
        <v>2.0830999999999999E-2</v>
      </c>
      <c r="BL170" s="88">
        <v>2.4164999999999999E-2</v>
      </c>
      <c r="BM170" s="88">
        <v>2.7491999999999999E-2</v>
      </c>
      <c r="BN170" s="88">
        <v>3.0814999999999999E-2</v>
      </c>
      <c r="BO170" s="88">
        <v>3.4133999999999998E-2</v>
      </c>
      <c r="BP170" s="89">
        <v>-3.9999999999999998E-6</v>
      </c>
      <c r="BQ170" s="88">
        <v>-1.1E-5</v>
      </c>
      <c r="BR170" s="88">
        <v>-1.8E-5</v>
      </c>
      <c r="BS170" s="88">
        <v>-1.0000000000000001E-5</v>
      </c>
      <c r="BT170" s="88">
        <v>1.8E-5</v>
      </c>
      <c r="BU170" s="88">
        <v>5.3999999999999998E-5</v>
      </c>
      <c r="BV170" s="88">
        <v>9.1000000000000003E-5</v>
      </c>
      <c r="BW170" s="88">
        <v>1.2E-4</v>
      </c>
      <c r="BX170" s="88">
        <v>1.5200000000000001E-4</v>
      </c>
      <c r="BY170" s="88">
        <v>1.3200000000000001E-4</v>
      </c>
      <c r="BZ170" s="88">
        <v>-3.3100000000000002E-4</v>
      </c>
      <c r="CA170" s="88">
        <v>-3.0899999999999998E-4</v>
      </c>
      <c r="CB170" s="88">
        <v>-8.7000000000000001E-5</v>
      </c>
      <c r="CC170" s="88">
        <v>1.5999999999999999E-5</v>
      </c>
      <c r="CD170" s="88">
        <v>8.1720000000000004E-3</v>
      </c>
      <c r="CE170" s="88">
        <v>-4.1700000000000001E-3</v>
      </c>
      <c r="CF170" s="88">
        <v>-6.1499999999999999E-4</v>
      </c>
    </row>
    <row r="171" spans="1:84" ht="15.75" thickBot="1" x14ac:dyDescent="0.3">
      <c r="A171" s="86">
        <v>59</v>
      </c>
      <c r="B171" s="88">
        <v>3.1999999999999999E-5</v>
      </c>
      <c r="C171" s="88">
        <v>1.3300000000000001E-4</v>
      </c>
      <c r="D171" s="88">
        <v>3.9800000000000002E-4</v>
      </c>
      <c r="E171" s="88">
        <v>1.242E-3</v>
      </c>
      <c r="F171" s="88">
        <v>2.2850000000000001E-3</v>
      </c>
      <c r="G171" s="88">
        <v>3.385E-3</v>
      </c>
      <c r="H171" s="88">
        <v>4.4860000000000004E-3</v>
      </c>
      <c r="I171" s="88">
        <v>5.633E-3</v>
      </c>
      <c r="J171" s="88">
        <v>7.7159999999999998E-3</v>
      </c>
      <c r="K171" s="88">
        <v>9.5560000000000003E-3</v>
      </c>
      <c r="L171" s="88">
        <v>1.7160000000000002E-2</v>
      </c>
      <c r="M171" s="88">
        <v>2.3281E-2</v>
      </c>
      <c r="N171" s="88">
        <v>-7.5600000000000005E-4</v>
      </c>
      <c r="O171" s="88">
        <v>-7.76E-4</v>
      </c>
      <c r="P171" s="88">
        <v>9.7E-5</v>
      </c>
      <c r="Q171" s="88">
        <v>1.219E-3</v>
      </c>
      <c r="R171" s="88">
        <v>2.1879999999999998E-3</v>
      </c>
      <c r="S171" s="88">
        <v>2.9260000000000002E-3</v>
      </c>
      <c r="T171" s="88">
        <v>3.588E-3</v>
      </c>
      <c r="U171" s="88">
        <v>4.5750000000000001E-3</v>
      </c>
      <c r="V171" s="88">
        <v>5.5750000000000001E-3</v>
      </c>
      <c r="W171" s="88">
        <v>1.1851E-2</v>
      </c>
      <c r="X171" s="88">
        <v>1.7461000000000001E-2</v>
      </c>
      <c r="Y171" s="88">
        <v>2.2258E-2</v>
      </c>
      <c r="Z171" s="88">
        <v>2.6602000000000001E-2</v>
      </c>
      <c r="AA171" s="88">
        <v>3.0702E-2</v>
      </c>
      <c r="AB171" s="88">
        <v>3.4674999999999997E-2</v>
      </c>
      <c r="AC171" s="88">
        <v>3.8588999999999998E-2</v>
      </c>
      <c r="AD171" s="88">
        <v>4.2476E-2</v>
      </c>
      <c r="AE171" s="88">
        <v>4.6351999999999997E-2</v>
      </c>
      <c r="AF171" s="88">
        <v>6.4999999999999994E-5</v>
      </c>
      <c r="AG171" s="88">
        <v>1.0900000000000001E-4</v>
      </c>
      <c r="AH171" s="88">
        <v>8.1700000000000002E-4</v>
      </c>
      <c r="AI171" s="88">
        <v>1.8779999999999999E-3</v>
      </c>
      <c r="AJ171" s="88">
        <v>2.9169999999999999E-3</v>
      </c>
      <c r="AK171" s="88">
        <v>3.7629999999999999E-3</v>
      </c>
      <c r="AL171" s="88">
        <v>4.6709999999999998E-3</v>
      </c>
      <c r="AM171" s="88">
        <v>6.1260000000000004E-3</v>
      </c>
      <c r="AN171" s="88">
        <v>7.2529999999999999E-3</v>
      </c>
      <c r="AO171" s="88">
        <v>1.2090999999999999E-2</v>
      </c>
      <c r="AP171" s="88">
        <v>1.6580999999999999E-2</v>
      </c>
      <c r="AQ171" s="88">
        <v>2.1189E-2</v>
      </c>
      <c r="AR171" s="88">
        <v>2.5182E-2</v>
      </c>
      <c r="AS171" s="88">
        <v>3.0572999999999999E-2</v>
      </c>
      <c r="AT171" s="88">
        <v>3.4779999999999998E-2</v>
      </c>
      <c r="AU171" s="88">
        <v>3.7608999999999997E-2</v>
      </c>
      <c r="AV171" s="88">
        <v>4.0222000000000001E-2</v>
      </c>
      <c r="AW171" s="88">
        <v>4.2751999999999998E-2</v>
      </c>
      <c r="AX171" s="88">
        <v>1.6799999999999999E-4</v>
      </c>
      <c r="AY171" s="88">
        <v>3.77E-4</v>
      </c>
      <c r="AZ171" s="88">
        <v>8.4999999999999995E-4</v>
      </c>
      <c r="BA171" s="88">
        <v>1.3489999999999999E-3</v>
      </c>
      <c r="BB171" s="88">
        <v>1.8259999999999999E-3</v>
      </c>
      <c r="BC171" s="88">
        <v>2.3739999999999998E-3</v>
      </c>
      <c r="BD171" s="88">
        <v>2.9260000000000002E-3</v>
      </c>
      <c r="BE171" s="88">
        <v>4.0340000000000003E-3</v>
      </c>
      <c r="BF171" s="88">
        <v>4.8999999999999998E-3</v>
      </c>
      <c r="BG171" s="88">
        <v>1.0678999999999999E-2</v>
      </c>
      <c r="BH171" s="88">
        <v>1.6109999999999999E-2</v>
      </c>
      <c r="BI171" s="88">
        <v>2.1430000000000001E-2</v>
      </c>
      <c r="BJ171" s="88">
        <v>2.6679000000000001E-2</v>
      </c>
      <c r="BK171" s="88">
        <v>3.1888E-2</v>
      </c>
      <c r="BL171" s="88">
        <v>3.7074999999999997E-2</v>
      </c>
      <c r="BM171" s="88">
        <v>4.2250000000000003E-2</v>
      </c>
      <c r="BN171" s="88">
        <v>4.7417000000000001E-2</v>
      </c>
      <c r="BO171" s="88">
        <v>5.2578E-2</v>
      </c>
      <c r="BP171" s="89">
        <v>-6.0000000000000002E-6</v>
      </c>
      <c r="BQ171" s="88">
        <v>-1.5999999999999999E-5</v>
      </c>
      <c r="BR171" s="88">
        <v>-2.5000000000000001E-5</v>
      </c>
      <c r="BS171" s="88">
        <v>-1.4E-5</v>
      </c>
      <c r="BT171" s="88">
        <v>3.1999999999999999E-5</v>
      </c>
      <c r="BU171" s="88">
        <v>8.8999999999999995E-5</v>
      </c>
      <c r="BV171" s="88">
        <v>1.4899999999999999E-4</v>
      </c>
      <c r="BW171" s="88">
        <v>1.9599999999999999E-4</v>
      </c>
      <c r="BX171" s="88">
        <v>2.5599999999999999E-4</v>
      </c>
      <c r="BY171" s="88">
        <v>2.33E-4</v>
      </c>
      <c r="BZ171" s="88">
        <v>-4.9299999999999995E-4</v>
      </c>
      <c r="CA171" s="88">
        <v>-4.5300000000000001E-4</v>
      </c>
      <c r="CB171" s="88">
        <v>-1.2300000000000001E-4</v>
      </c>
      <c r="CC171" s="88">
        <v>1.9000000000000001E-5</v>
      </c>
      <c r="CD171" s="88">
        <v>1.2578000000000001E-2</v>
      </c>
      <c r="CE171" s="88">
        <v>-6.5180000000000004E-3</v>
      </c>
      <c r="CF171" s="88">
        <v>-6.6399999999999999E-4</v>
      </c>
    </row>
    <row r="172" spans="1:84" ht="15.75" thickBot="1" x14ac:dyDescent="0.3">
      <c r="A172" s="86">
        <v>60</v>
      </c>
      <c r="B172" s="88">
        <v>4.1E-5</v>
      </c>
      <c r="C172" s="88">
        <v>1.74E-4</v>
      </c>
      <c r="D172" s="88">
        <v>5.22E-4</v>
      </c>
      <c r="E172" s="88">
        <v>1.6280000000000001E-3</v>
      </c>
      <c r="F172" s="88">
        <v>2.9859999999999999E-3</v>
      </c>
      <c r="G172" s="88">
        <v>4.4169999999999999E-3</v>
      </c>
      <c r="H172" s="88">
        <v>5.8510000000000003E-3</v>
      </c>
      <c r="I172" s="88">
        <v>7.3470000000000002E-3</v>
      </c>
      <c r="J172" s="88">
        <v>1.0071E-2</v>
      </c>
      <c r="K172" s="88">
        <v>1.2489E-2</v>
      </c>
      <c r="L172" s="88">
        <v>2.2550000000000001E-2</v>
      </c>
      <c r="M172" s="88">
        <v>3.0696000000000001E-2</v>
      </c>
      <c r="N172" s="88">
        <v>-9.4700000000000003E-4</v>
      </c>
      <c r="O172" s="88">
        <v>-9.6699999999999998E-4</v>
      </c>
      <c r="P172" s="88">
        <v>1.8900000000000001E-4</v>
      </c>
      <c r="Q172" s="88">
        <v>1.671E-3</v>
      </c>
      <c r="R172" s="88">
        <v>2.9480000000000001E-3</v>
      </c>
      <c r="S172" s="88">
        <v>3.9170000000000003E-3</v>
      </c>
      <c r="T172" s="88">
        <v>4.7860000000000003E-3</v>
      </c>
      <c r="U172" s="88">
        <v>6.0790000000000002E-3</v>
      </c>
      <c r="V172" s="88">
        <v>7.3930000000000003E-3</v>
      </c>
      <c r="W172" s="88">
        <v>1.5682999999999999E-2</v>
      </c>
      <c r="X172" s="88">
        <v>2.3106999999999999E-2</v>
      </c>
      <c r="Y172" s="88">
        <v>2.9453E-2</v>
      </c>
      <c r="Z172" s="88">
        <v>3.5199000000000001E-2</v>
      </c>
      <c r="AA172" s="88">
        <v>4.0620999999999997E-2</v>
      </c>
      <c r="AB172" s="88">
        <v>4.5876E-2</v>
      </c>
      <c r="AC172" s="88">
        <v>5.1052E-2</v>
      </c>
      <c r="AD172" s="88">
        <v>5.6193E-2</v>
      </c>
      <c r="AE172" s="88">
        <v>6.1321000000000001E-2</v>
      </c>
      <c r="AF172" s="88">
        <v>1.2300000000000001E-4</v>
      </c>
      <c r="AG172" s="88">
        <v>1.45E-4</v>
      </c>
      <c r="AH172" s="88">
        <v>1.0790000000000001E-3</v>
      </c>
      <c r="AI172" s="88">
        <v>2.4840000000000001E-3</v>
      </c>
      <c r="AJ172" s="88">
        <v>3.8479999999999999E-3</v>
      </c>
      <c r="AK172" s="88">
        <v>4.9509999999999997E-3</v>
      </c>
      <c r="AL172" s="88">
        <v>6.1339999999999997E-3</v>
      </c>
      <c r="AM172" s="88">
        <v>8.0309999999999999E-3</v>
      </c>
      <c r="AN172" s="88">
        <v>9.5069999999999998E-3</v>
      </c>
      <c r="AO172" s="88">
        <v>1.5927E-2</v>
      </c>
      <c r="AP172" s="88">
        <v>2.1911E-2</v>
      </c>
      <c r="AQ172" s="88">
        <v>2.8014000000000001E-2</v>
      </c>
      <c r="AR172" s="88">
        <v>3.3273999999999998E-2</v>
      </c>
      <c r="AS172" s="88">
        <v>4.0369000000000002E-2</v>
      </c>
      <c r="AT172" s="88">
        <v>4.5909999999999999E-2</v>
      </c>
      <c r="AU172" s="88">
        <v>4.9647999999999998E-2</v>
      </c>
      <c r="AV172" s="88">
        <v>5.3120000000000001E-2</v>
      </c>
      <c r="AW172" s="88">
        <v>5.6495999999999998E-2</v>
      </c>
      <c r="AX172" s="88">
        <v>2.1699999999999999E-4</v>
      </c>
      <c r="AY172" s="88">
        <v>4.8899999999999996E-4</v>
      </c>
      <c r="AZ172" s="88">
        <v>1.1050000000000001E-3</v>
      </c>
      <c r="BA172" s="88">
        <v>1.756E-3</v>
      </c>
      <c r="BB172" s="88">
        <v>2.3779999999999999E-3</v>
      </c>
      <c r="BC172" s="88">
        <v>3.094E-3</v>
      </c>
      <c r="BD172" s="88">
        <v>3.8159999999999999E-3</v>
      </c>
      <c r="BE172" s="88">
        <v>5.2700000000000004E-3</v>
      </c>
      <c r="BF172" s="88">
        <v>6.4120000000000002E-3</v>
      </c>
      <c r="BG172" s="88">
        <v>1.4107E-2</v>
      </c>
      <c r="BH172" s="88">
        <v>2.1430000000000001E-2</v>
      </c>
      <c r="BI172" s="88">
        <v>2.8639999999999999E-2</v>
      </c>
      <c r="BJ172" s="88">
        <v>3.5763000000000003E-2</v>
      </c>
      <c r="BK172" s="88">
        <v>4.2835999999999999E-2</v>
      </c>
      <c r="BL172" s="88">
        <v>4.9877999999999999E-2</v>
      </c>
      <c r="BM172" s="88">
        <v>5.6903000000000002E-2</v>
      </c>
      <c r="BN172" s="88">
        <v>6.3917000000000002E-2</v>
      </c>
      <c r="BO172" s="88">
        <v>7.0924000000000001E-2</v>
      </c>
      <c r="BP172" s="89">
        <v>-6.9999999999999999E-6</v>
      </c>
      <c r="BQ172" s="88">
        <v>-2.0999999999999999E-5</v>
      </c>
      <c r="BR172" s="88">
        <v>-3.3000000000000003E-5</v>
      </c>
      <c r="BS172" s="88">
        <v>-1.5999999999999999E-5</v>
      </c>
      <c r="BT172" s="88">
        <v>4.6999999999999997E-5</v>
      </c>
      <c r="BU172" s="88">
        <v>1.26E-4</v>
      </c>
      <c r="BV172" s="88">
        <v>2.0900000000000001E-4</v>
      </c>
      <c r="BW172" s="88">
        <v>2.7599999999999999E-4</v>
      </c>
      <c r="BX172" s="88">
        <v>3.6299999999999999E-4</v>
      </c>
      <c r="BY172" s="88">
        <v>3.4000000000000002E-4</v>
      </c>
      <c r="BZ172" s="88">
        <v>-6.5300000000000004E-4</v>
      </c>
      <c r="CA172" s="88">
        <v>-5.9599999999999996E-4</v>
      </c>
      <c r="CB172" s="88">
        <v>-1.56E-4</v>
      </c>
      <c r="CC172" s="88">
        <v>2.1999999999999999E-5</v>
      </c>
      <c r="CD172" s="88">
        <v>1.6927000000000001E-2</v>
      </c>
      <c r="CE172" s="88">
        <v>-8.8459999999999997E-3</v>
      </c>
      <c r="CF172" s="88">
        <v>-7.3099999999999999E-4</v>
      </c>
    </row>
    <row r="173" spans="1:84" ht="15.75" thickBot="1" x14ac:dyDescent="0.3">
      <c r="A173" s="86">
        <v>61</v>
      </c>
      <c r="B173" s="88">
        <v>5.0000000000000002E-5</v>
      </c>
      <c r="C173" s="88">
        <v>2.1499999999999999E-4</v>
      </c>
      <c r="D173" s="88">
        <v>6.4599999999999998E-4</v>
      </c>
      <c r="E173" s="88">
        <v>2.0100000000000001E-3</v>
      </c>
      <c r="F173" s="88">
        <v>3.6809999999999998E-3</v>
      </c>
      <c r="G173" s="88">
        <v>5.4380000000000001E-3</v>
      </c>
      <c r="H173" s="88">
        <v>7.1989999999999997E-3</v>
      </c>
      <c r="I173" s="88">
        <v>9.0369999999999999E-3</v>
      </c>
      <c r="J173" s="88">
        <v>1.2390999999999999E-2</v>
      </c>
      <c r="K173" s="88">
        <v>1.5375E-2</v>
      </c>
      <c r="L173" s="88">
        <v>2.7848999999999999E-2</v>
      </c>
      <c r="M173" s="88">
        <v>3.7982000000000002E-2</v>
      </c>
      <c r="N173" s="88">
        <v>-1.132E-3</v>
      </c>
      <c r="O173" s="88">
        <v>-1.15E-3</v>
      </c>
      <c r="P173" s="88">
        <v>2.8600000000000001E-4</v>
      </c>
      <c r="Q173" s="88">
        <v>2.1229999999999999E-3</v>
      </c>
      <c r="R173" s="88">
        <v>3.7039999999999998E-3</v>
      </c>
      <c r="S173" s="88">
        <v>4.9020000000000001E-3</v>
      </c>
      <c r="T173" s="88">
        <v>5.9760000000000004E-3</v>
      </c>
      <c r="U173" s="88">
        <v>7.5690000000000002E-3</v>
      </c>
      <c r="V173" s="88">
        <v>9.1929999999999998E-3</v>
      </c>
      <c r="W173" s="88">
        <v>1.9470999999999999E-2</v>
      </c>
      <c r="X173" s="88">
        <v>2.8684999999999999E-2</v>
      </c>
      <c r="Y173" s="88">
        <v>3.6559000000000001E-2</v>
      </c>
      <c r="Z173" s="88">
        <v>4.3688999999999999E-2</v>
      </c>
      <c r="AA173" s="88">
        <v>5.0416999999999997E-2</v>
      </c>
      <c r="AB173" s="88">
        <v>5.6938000000000002E-2</v>
      </c>
      <c r="AC173" s="88">
        <v>6.336E-2</v>
      </c>
      <c r="AD173" s="88">
        <v>6.9738999999999995E-2</v>
      </c>
      <c r="AE173" s="88">
        <v>7.6102000000000003E-2</v>
      </c>
      <c r="AF173" s="88">
        <v>1.8799999999999999E-4</v>
      </c>
      <c r="AG173" s="88">
        <v>1.8200000000000001E-4</v>
      </c>
      <c r="AH173" s="88">
        <v>1.341E-3</v>
      </c>
      <c r="AI173" s="88">
        <v>3.0890000000000002E-3</v>
      </c>
      <c r="AJ173" s="88">
        <v>4.7730000000000003E-3</v>
      </c>
      <c r="AK173" s="88">
        <v>6.13E-3</v>
      </c>
      <c r="AL173" s="88">
        <v>7.5830000000000003E-3</v>
      </c>
      <c r="AM173" s="88">
        <v>9.9129999999999999E-3</v>
      </c>
      <c r="AN173" s="88">
        <v>1.1733E-2</v>
      </c>
      <c r="AO173" s="88">
        <v>1.9708E-2</v>
      </c>
      <c r="AP173" s="88">
        <v>2.716E-2</v>
      </c>
      <c r="AQ173" s="88">
        <v>3.4735000000000002E-2</v>
      </c>
      <c r="AR173" s="88">
        <v>4.1241E-2</v>
      </c>
      <c r="AS173" s="88">
        <v>5.0013000000000002E-2</v>
      </c>
      <c r="AT173" s="88">
        <v>5.6863999999999998E-2</v>
      </c>
      <c r="AU173" s="88">
        <v>6.1494E-2</v>
      </c>
      <c r="AV173" s="88">
        <v>6.5809000000000006E-2</v>
      </c>
      <c r="AW173" s="88">
        <v>7.0015999999999995E-2</v>
      </c>
      <c r="AX173" s="88">
        <v>2.6600000000000001E-4</v>
      </c>
      <c r="AY173" s="88">
        <v>5.9999999999999995E-4</v>
      </c>
      <c r="AZ173" s="88">
        <v>1.358E-3</v>
      </c>
      <c r="BA173" s="88">
        <v>2.1580000000000002E-3</v>
      </c>
      <c r="BB173" s="88">
        <v>2.9229999999999998E-3</v>
      </c>
      <c r="BC173" s="88">
        <v>3.8040000000000001E-3</v>
      </c>
      <c r="BD173" s="88">
        <v>4.6930000000000001E-3</v>
      </c>
      <c r="BE173" s="88">
        <v>6.4869999999999997E-3</v>
      </c>
      <c r="BF173" s="88">
        <v>7.901E-3</v>
      </c>
      <c r="BG173" s="88">
        <v>1.7482000000000001E-2</v>
      </c>
      <c r="BH173" s="88">
        <v>2.6679000000000001E-2</v>
      </c>
      <c r="BI173" s="88">
        <v>3.5763000000000003E-2</v>
      </c>
      <c r="BJ173" s="88">
        <v>4.4749999999999998E-2</v>
      </c>
      <c r="BK173" s="88">
        <v>5.3673999999999999E-2</v>
      </c>
      <c r="BL173" s="88">
        <v>6.2561000000000005E-2</v>
      </c>
      <c r="BM173" s="88">
        <v>7.1425000000000002E-2</v>
      </c>
      <c r="BN173" s="88">
        <v>8.0276E-2</v>
      </c>
      <c r="BO173" s="88">
        <v>8.9116000000000001E-2</v>
      </c>
      <c r="BP173" s="89">
        <v>-9.0000000000000002E-6</v>
      </c>
      <c r="BQ173" s="88">
        <v>-2.5000000000000001E-5</v>
      </c>
      <c r="BR173" s="88">
        <v>-3.8999999999999999E-5</v>
      </c>
      <c r="BS173" s="88">
        <v>-1.7E-5</v>
      </c>
      <c r="BT173" s="88">
        <v>6.3E-5</v>
      </c>
      <c r="BU173" s="88">
        <v>1.63E-4</v>
      </c>
      <c r="BV173" s="88">
        <v>2.6899999999999998E-4</v>
      </c>
      <c r="BW173" s="88">
        <v>3.5599999999999998E-4</v>
      </c>
      <c r="BX173" s="88">
        <v>4.7100000000000001E-4</v>
      </c>
      <c r="BY173" s="88">
        <v>4.46E-4</v>
      </c>
      <c r="BZ173" s="88">
        <v>-8.0999999999999996E-4</v>
      </c>
      <c r="CA173" s="88">
        <v>-7.3700000000000002E-4</v>
      </c>
      <c r="CB173" s="88">
        <v>-1.85E-4</v>
      </c>
      <c r="CC173" s="88">
        <v>2.5000000000000001E-5</v>
      </c>
      <c r="CD173" s="88">
        <v>2.1222000000000001E-2</v>
      </c>
      <c r="CE173" s="88">
        <v>-1.1155E-2</v>
      </c>
      <c r="CF173" s="88">
        <v>-8.03E-4</v>
      </c>
    </row>
    <row r="174" spans="1:84" ht="15.75" thickBot="1" x14ac:dyDescent="0.3">
      <c r="A174" s="86">
        <v>62</v>
      </c>
      <c r="B174" s="88">
        <v>5.8999999999999998E-5</v>
      </c>
      <c r="C174" s="88">
        <v>2.5500000000000002E-4</v>
      </c>
      <c r="D174" s="88">
        <v>7.6900000000000004E-4</v>
      </c>
      <c r="E174" s="88">
        <v>2.3909999999999999E-3</v>
      </c>
      <c r="F174" s="88">
        <v>4.372E-3</v>
      </c>
      <c r="G174" s="88">
        <v>6.4530000000000004E-3</v>
      </c>
      <c r="H174" s="88">
        <v>8.5380000000000005E-3</v>
      </c>
      <c r="I174" s="88">
        <v>1.0715000000000001E-2</v>
      </c>
      <c r="J174" s="88">
        <v>1.4692999999999999E-2</v>
      </c>
      <c r="K174" s="88">
        <v>1.8238999999999998E-2</v>
      </c>
      <c r="L174" s="88">
        <v>3.3104000000000001E-2</v>
      </c>
      <c r="M174" s="88">
        <v>4.5206000000000003E-2</v>
      </c>
      <c r="N174" s="88">
        <v>-1.3159999999999999E-3</v>
      </c>
      <c r="O174" s="88">
        <v>-1.3320000000000001E-3</v>
      </c>
      <c r="P174" s="88">
        <v>3.8299999999999999E-4</v>
      </c>
      <c r="Q174" s="88">
        <v>2.5739999999999999E-3</v>
      </c>
      <c r="R174" s="88">
        <v>4.4559999999999999E-3</v>
      </c>
      <c r="S174" s="88">
        <v>5.8809999999999999E-3</v>
      </c>
      <c r="T174" s="88">
        <v>7.1590000000000004E-3</v>
      </c>
      <c r="U174" s="88">
        <v>9.051E-3</v>
      </c>
      <c r="V174" s="88">
        <v>1.0982E-2</v>
      </c>
      <c r="W174" s="88">
        <v>2.3234000000000001E-2</v>
      </c>
      <c r="X174" s="88">
        <v>3.4224999999999998E-2</v>
      </c>
      <c r="Y174" s="88">
        <v>4.3617999999999997E-2</v>
      </c>
      <c r="Z174" s="88">
        <v>5.2122000000000002E-2</v>
      </c>
      <c r="AA174" s="88">
        <v>6.0145999999999998E-2</v>
      </c>
      <c r="AB174" s="88">
        <v>6.7923999999999998E-2</v>
      </c>
      <c r="AC174" s="88">
        <v>7.5584999999999999E-2</v>
      </c>
      <c r="AD174" s="88">
        <v>8.3193000000000003E-2</v>
      </c>
      <c r="AE174" s="88">
        <v>9.0782000000000002E-2</v>
      </c>
      <c r="AF174" s="88">
        <v>2.5300000000000002E-4</v>
      </c>
      <c r="AG174" s="88">
        <v>2.1800000000000001E-4</v>
      </c>
      <c r="AH174" s="88">
        <v>1.6019999999999999E-3</v>
      </c>
      <c r="AI174" s="88">
        <v>3.6909999999999998E-3</v>
      </c>
      <c r="AJ174" s="88">
        <v>5.6940000000000003E-3</v>
      </c>
      <c r="AK174" s="88">
        <v>7.3020000000000003E-3</v>
      </c>
      <c r="AL174" s="88">
        <v>9.0240000000000008E-3</v>
      </c>
      <c r="AM174" s="88">
        <v>1.1783999999999999E-2</v>
      </c>
      <c r="AN174" s="88">
        <v>1.3943000000000001E-2</v>
      </c>
      <c r="AO174" s="88">
        <v>2.3459000000000001E-2</v>
      </c>
      <c r="AP174" s="88">
        <v>3.2369000000000002E-2</v>
      </c>
      <c r="AQ174" s="88">
        <v>4.1403000000000002E-2</v>
      </c>
      <c r="AR174" s="88">
        <v>4.9145000000000001E-2</v>
      </c>
      <c r="AS174" s="88">
        <v>5.9580000000000001E-2</v>
      </c>
      <c r="AT174" s="88">
        <v>6.7728999999999998E-2</v>
      </c>
      <c r="AU174" s="88">
        <v>7.3244000000000004E-2</v>
      </c>
      <c r="AV174" s="88">
        <v>7.8395000000000006E-2</v>
      </c>
      <c r="AW174" s="88">
        <v>8.3424999999999999E-2</v>
      </c>
      <c r="AX174" s="88">
        <v>3.1399999999999999E-4</v>
      </c>
      <c r="AY174" s="88">
        <v>7.1000000000000002E-4</v>
      </c>
      <c r="AZ174" s="88">
        <v>1.609E-3</v>
      </c>
      <c r="BA174" s="88">
        <v>2.5569999999999998E-3</v>
      </c>
      <c r="BB174" s="88">
        <v>3.4650000000000002E-3</v>
      </c>
      <c r="BC174" s="88">
        <v>4.5100000000000001E-3</v>
      </c>
      <c r="BD174" s="88">
        <v>5.5649999999999996E-3</v>
      </c>
      <c r="BE174" s="88">
        <v>7.6949999999999996E-3</v>
      </c>
      <c r="BF174" s="88">
        <v>9.3790000000000002E-3</v>
      </c>
      <c r="BG174" s="88">
        <v>2.0830999999999999E-2</v>
      </c>
      <c r="BH174" s="88">
        <v>3.1888E-2</v>
      </c>
      <c r="BI174" s="88">
        <v>4.2835999999999999E-2</v>
      </c>
      <c r="BJ174" s="88">
        <v>5.3673999999999999E-2</v>
      </c>
      <c r="BK174" s="88">
        <v>6.4438999999999996E-2</v>
      </c>
      <c r="BL174" s="88">
        <v>7.5161000000000006E-2</v>
      </c>
      <c r="BM174" s="88">
        <v>8.5855000000000001E-2</v>
      </c>
      <c r="BN174" s="88">
        <v>9.6531000000000006E-2</v>
      </c>
      <c r="BO174" s="88">
        <v>0.107196</v>
      </c>
      <c r="BP174" s="89">
        <v>-1.1E-5</v>
      </c>
      <c r="BQ174" s="88">
        <v>-3.0000000000000001E-5</v>
      </c>
      <c r="BR174" s="88">
        <v>-4.6E-5</v>
      </c>
      <c r="BS174" s="88">
        <v>-1.8E-5</v>
      </c>
      <c r="BT174" s="88">
        <v>7.7999999999999999E-5</v>
      </c>
      <c r="BU174" s="88">
        <v>2.0100000000000001E-4</v>
      </c>
      <c r="BV174" s="88">
        <v>3.3E-4</v>
      </c>
      <c r="BW174" s="88">
        <v>4.3600000000000003E-4</v>
      </c>
      <c r="BX174" s="88">
        <v>5.7799999999999995E-4</v>
      </c>
      <c r="BY174" s="88">
        <v>5.5199999999999997E-4</v>
      </c>
      <c r="BZ174" s="88">
        <v>-9.6699999999999998E-4</v>
      </c>
      <c r="CA174" s="88">
        <v>-8.7799999999999998E-4</v>
      </c>
      <c r="CB174" s="88">
        <v>-2.14E-4</v>
      </c>
      <c r="CC174" s="88">
        <v>2.6999999999999999E-5</v>
      </c>
      <c r="CD174" s="88">
        <v>2.5482999999999999E-2</v>
      </c>
      <c r="CE174" s="88">
        <v>-1.3450999999999999E-2</v>
      </c>
      <c r="CF174" s="88">
        <v>-8.7600000000000004E-4</v>
      </c>
    </row>
    <row r="175" spans="1:84" ht="15.75" thickBot="1" x14ac:dyDescent="0.3">
      <c r="A175" s="86">
        <v>63</v>
      </c>
      <c r="B175" s="88">
        <v>6.7999999999999999E-5</v>
      </c>
      <c r="C175" s="88">
        <v>2.9500000000000001E-4</v>
      </c>
      <c r="D175" s="88">
        <v>8.9099999999999997E-4</v>
      </c>
      <c r="E175" s="88">
        <v>2.771E-3</v>
      </c>
      <c r="F175" s="88">
        <v>5.0610000000000004E-3</v>
      </c>
      <c r="G175" s="88">
        <v>7.4640000000000001E-3</v>
      </c>
      <c r="H175" s="88">
        <v>9.8729999999999998E-3</v>
      </c>
      <c r="I175" s="88">
        <v>1.2388E-2</v>
      </c>
      <c r="J175" s="88">
        <v>1.6986999999999999E-2</v>
      </c>
      <c r="K175" s="88">
        <v>2.1092E-2</v>
      </c>
      <c r="L175" s="88">
        <v>3.8337000000000003E-2</v>
      </c>
      <c r="M175" s="88">
        <v>5.2398E-2</v>
      </c>
      <c r="N175" s="88">
        <v>-1.5E-3</v>
      </c>
      <c r="O175" s="88">
        <v>-1.513E-3</v>
      </c>
      <c r="P175" s="88">
        <v>4.8000000000000001E-4</v>
      </c>
      <c r="Q175" s="88">
        <v>3.0219999999999999E-3</v>
      </c>
      <c r="R175" s="88">
        <v>5.2059999999999997E-3</v>
      </c>
      <c r="S175" s="88">
        <v>6.8570000000000002E-3</v>
      </c>
      <c r="T175" s="88">
        <v>8.3379999999999999E-3</v>
      </c>
      <c r="U175" s="88">
        <v>1.0527999999999999E-2</v>
      </c>
      <c r="V175" s="88">
        <v>1.2763999999999999E-2</v>
      </c>
      <c r="W175" s="88">
        <v>2.6983E-2</v>
      </c>
      <c r="X175" s="88">
        <v>3.9745000000000003E-2</v>
      </c>
      <c r="Y175" s="88">
        <v>5.0650000000000001E-2</v>
      </c>
      <c r="Z175" s="88">
        <v>6.0524000000000001E-2</v>
      </c>
      <c r="AA175" s="88">
        <v>6.9838999999999998E-2</v>
      </c>
      <c r="AB175" s="88">
        <v>7.8868999999999995E-2</v>
      </c>
      <c r="AC175" s="88">
        <v>8.7762999999999994E-2</v>
      </c>
      <c r="AD175" s="88">
        <v>9.6596000000000001E-2</v>
      </c>
      <c r="AE175" s="88">
        <v>0.105407</v>
      </c>
      <c r="AF175" s="88">
        <v>3.19E-4</v>
      </c>
      <c r="AG175" s="88">
        <v>2.5500000000000002E-4</v>
      </c>
      <c r="AH175" s="88">
        <v>1.8619999999999999E-3</v>
      </c>
      <c r="AI175" s="88">
        <v>4.2909999999999997E-3</v>
      </c>
      <c r="AJ175" s="88">
        <v>6.6119999999999998E-3</v>
      </c>
      <c r="AK175" s="88">
        <v>8.4700000000000001E-3</v>
      </c>
      <c r="AL175" s="88">
        <v>1.0460000000000001E-2</v>
      </c>
      <c r="AM175" s="88">
        <v>1.3648E-2</v>
      </c>
      <c r="AN175" s="88">
        <v>1.6145E-2</v>
      </c>
      <c r="AO175" s="88">
        <v>2.7196000000000001E-2</v>
      </c>
      <c r="AP175" s="88">
        <v>3.7555999999999999E-2</v>
      </c>
      <c r="AQ175" s="88">
        <v>4.8043000000000002E-2</v>
      </c>
      <c r="AR175" s="88">
        <v>5.7015000000000003E-2</v>
      </c>
      <c r="AS175" s="88">
        <v>6.9106000000000001E-2</v>
      </c>
      <c r="AT175" s="88">
        <v>7.8548000000000007E-2</v>
      </c>
      <c r="AU175" s="88">
        <v>8.4945000000000007E-2</v>
      </c>
      <c r="AV175" s="88">
        <v>9.0926999999999994E-2</v>
      </c>
      <c r="AW175" s="88">
        <v>9.6776000000000001E-2</v>
      </c>
      <c r="AX175" s="88">
        <v>3.6200000000000002E-4</v>
      </c>
      <c r="AY175" s="88">
        <v>8.1899999999999996E-4</v>
      </c>
      <c r="AZ175" s="88">
        <v>1.859E-3</v>
      </c>
      <c r="BA175" s="88">
        <v>2.9559999999999999E-3</v>
      </c>
      <c r="BB175" s="88">
        <v>4.0049999999999999E-3</v>
      </c>
      <c r="BC175" s="88">
        <v>5.2129999999999998E-3</v>
      </c>
      <c r="BD175" s="88">
        <v>6.4339999999999996E-3</v>
      </c>
      <c r="BE175" s="88">
        <v>8.8990000000000007E-3</v>
      </c>
      <c r="BF175" s="88">
        <v>1.0851E-2</v>
      </c>
      <c r="BG175" s="88">
        <v>2.4164999999999999E-2</v>
      </c>
      <c r="BH175" s="88">
        <v>3.7074999999999997E-2</v>
      </c>
      <c r="BI175" s="88">
        <v>4.9877999999999999E-2</v>
      </c>
      <c r="BJ175" s="88">
        <v>6.2561000000000005E-2</v>
      </c>
      <c r="BK175" s="88">
        <v>7.5161000000000006E-2</v>
      </c>
      <c r="BL175" s="88">
        <v>8.7708999999999995E-2</v>
      </c>
      <c r="BM175" s="88">
        <v>0.10022499999999999</v>
      </c>
      <c r="BN175" s="88">
        <v>0.112721</v>
      </c>
      <c r="BO175" s="88">
        <v>0.12520200000000001</v>
      </c>
      <c r="BP175" s="89">
        <v>-1.2E-5</v>
      </c>
      <c r="BQ175" s="88">
        <v>-3.4E-5</v>
      </c>
      <c r="BR175" s="88">
        <v>-5.3000000000000001E-5</v>
      </c>
      <c r="BS175" s="88">
        <v>-2.0000000000000002E-5</v>
      </c>
      <c r="BT175" s="88">
        <v>9.3999999999999994E-5</v>
      </c>
      <c r="BU175" s="88">
        <v>2.3800000000000001E-4</v>
      </c>
      <c r="BV175" s="88">
        <v>3.8900000000000002E-4</v>
      </c>
      <c r="BW175" s="88">
        <v>5.1500000000000005E-4</v>
      </c>
      <c r="BX175" s="88">
        <v>6.8400000000000004E-4</v>
      </c>
      <c r="BY175" s="88">
        <v>6.5700000000000003E-4</v>
      </c>
      <c r="BZ175" s="88">
        <v>-1.124E-3</v>
      </c>
      <c r="CA175" s="88">
        <v>-1.018E-3</v>
      </c>
      <c r="CB175" s="88">
        <v>-2.43E-4</v>
      </c>
      <c r="CC175" s="88">
        <v>3.0000000000000001E-5</v>
      </c>
      <c r="CD175" s="88">
        <v>2.9725000000000001E-2</v>
      </c>
      <c r="CE175" s="88">
        <v>-1.5737999999999999E-2</v>
      </c>
      <c r="CF175" s="88">
        <v>-9.4899999999999997E-4</v>
      </c>
    </row>
    <row r="176" spans="1:84" ht="15.75" thickBot="1" x14ac:dyDescent="0.3">
      <c r="A176" s="86">
        <v>64</v>
      </c>
      <c r="B176" s="88">
        <v>7.6000000000000004E-5</v>
      </c>
      <c r="C176" s="88">
        <v>3.3500000000000001E-4</v>
      </c>
      <c r="D176" s="88">
        <v>1.013E-3</v>
      </c>
      <c r="E176" s="88">
        <v>3.15E-3</v>
      </c>
      <c r="F176" s="88">
        <v>5.7479999999999996E-3</v>
      </c>
      <c r="G176" s="88">
        <v>8.4740000000000006E-3</v>
      </c>
      <c r="H176" s="88">
        <v>1.1205E-2</v>
      </c>
      <c r="I176" s="88">
        <v>1.4057999999999999E-2</v>
      </c>
      <c r="J176" s="88">
        <v>1.9276999999999999E-2</v>
      </c>
      <c r="K176" s="88">
        <v>2.3938999999999998E-2</v>
      </c>
      <c r="L176" s="88">
        <v>4.3557999999999999E-2</v>
      </c>
      <c r="M176" s="88">
        <v>5.9574000000000002E-2</v>
      </c>
      <c r="N176" s="88">
        <v>-1.683E-3</v>
      </c>
      <c r="O176" s="88">
        <v>-1.6930000000000001E-3</v>
      </c>
      <c r="P176" s="88">
        <v>5.7700000000000004E-4</v>
      </c>
      <c r="Q176" s="88">
        <v>3.47E-3</v>
      </c>
      <c r="R176" s="88">
        <v>5.9540000000000001E-3</v>
      </c>
      <c r="S176" s="88">
        <v>7.8309999999999994E-3</v>
      </c>
      <c r="T176" s="88">
        <v>9.5139999999999999E-3</v>
      </c>
      <c r="U176" s="88">
        <v>1.2002000000000001E-2</v>
      </c>
      <c r="V176" s="88">
        <v>1.4543E-2</v>
      </c>
      <c r="W176" s="88">
        <v>3.0724000000000001E-2</v>
      </c>
      <c r="X176" s="88">
        <v>4.5252000000000001E-2</v>
      </c>
      <c r="Y176" s="88">
        <v>5.7667000000000003E-2</v>
      </c>
      <c r="Z176" s="88">
        <v>6.8905999999999995E-2</v>
      </c>
      <c r="AA176" s="88">
        <v>7.9510999999999998E-2</v>
      </c>
      <c r="AB176" s="88">
        <v>8.9789999999999995E-2</v>
      </c>
      <c r="AC176" s="88">
        <v>9.9914000000000003E-2</v>
      </c>
      <c r="AD176" s="88">
        <v>0.10997</v>
      </c>
      <c r="AE176" s="88">
        <v>0.11999899999999999</v>
      </c>
      <c r="AF176" s="88">
        <v>3.8499999999999998E-4</v>
      </c>
      <c r="AG176" s="88">
        <v>2.9100000000000003E-4</v>
      </c>
      <c r="AH176" s="88">
        <v>2.1210000000000001E-3</v>
      </c>
      <c r="AI176" s="88">
        <v>4.8900000000000002E-3</v>
      </c>
      <c r="AJ176" s="88">
        <v>7.528E-3</v>
      </c>
      <c r="AK176" s="88">
        <v>9.6360000000000005E-3</v>
      </c>
      <c r="AL176" s="88">
        <v>1.1893000000000001E-2</v>
      </c>
      <c r="AM176" s="88">
        <v>1.5507999999999999E-2</v>
      </c>
      <c r="AN176" s="88">
        <v>1.8342000000000001E-2</v>
      </c>
      <c r="AO176" s="88">
        <v>3.0924E-2</v>
      </c>
      <c r="AP176" s="88">
        <v>4.2730999999999998E-2</v>
      </c>
      <c r="AQ176" s="88">
        <v>5.4667E-2</v>
      </c>
      <c r="AR176" s="88">
        <v>6.4866999999999994E-2</v>
      </c>
      <c r="AS176" s="88">
        <v>7.8608999999999998E-2</v>
      </c>
      <c r="AT176" s="88">
        <v>8.9343000000000006E-2</v>
      </c>
      <c r="AU176" s="88">
        <v>9.6617999999999996E-2</v>
      </c>
      <c r="AV176" s="88">
        <v>0.10342899999999999</v>
      </c>
      <c r="AW176" s="88">
        <v>0.110096</v>
      </c>
      <c r="AX176" s="88">
        <v>4.1100000000000002E-4</v>
      </c>
      <c r="AY176" s="88">
        <v>9.2900000000000003E-4</v>
      </c>
      <c r="AZ176" s="88">
        <v>2.1080000000000001E-3</v>
      </c>
      <c r="BA176" s="88">
        <v>3.3530000000000001E-3</v>
      </c>
      <c r="BB176" s="88">
        <v>4.5440000000000003E-3</v>
      </c>
      <c r="BC176" s="88">
        <v>5.9150000000000001E-3</v>
      </c>
      <c r="BD176" s="88">
        <v>7.3010000000000002E-3</v>
      </c>
      <c r="BE176" s="88">
        <v>1.0101000000000001E-2</v>
      </c>
      <c r="BF176" s="88">
        <v>1.2319E-2</v>
      </c>
      <c r="BG176" s="88">
        <v>2.7491999999999999E-2</v>
      </c>
      <c r="BH176" s="88">
        <v>4.2250000000000003E-2</v>
      </c>
      <c r="BI176" s="88">
        <v>5.6903000000000002E-2</v>
      </c>
      <c r="BJ176" s="88">
        <v>7.1425000000000002E-2</v>
      </c>
      <c r="BK176" s="88">
        <v>8.5855000000000001E-2</v>
      </c>
      <c r="BL176" s="88">
        <v>0.10022499999999999</v>
      </c>
      <c r="BM176" s="88">
        <v>0.11455899999999999</v>
      </c>
      <c r="BN176" s="88">
        <v>0.12886800000000001</v>
      </c>
      <c r="BO176" s="88">
        <v>0.14316100000000001</v>
      </c>
      <c r="BP176" s="89">
        <v>-1.4E-5</v>
      </c>
      <c r="BQ176" s="88">
        <v>-3.8999999999999999E-5</v>
      </c>
      <c r="BR176" s="88">
        <v>-6.0000000000000002E-5</v>
      </c>
      <c r="BS176" s="88">
        <v>-2.0999999999999999E-5</v>
      </c>
      <c r="BT176" s="88">
        <v>1.0900000000000001E-4</v>
      </c>
      <c r="BU176" s="88">
        <v>2.7399999999999999E-4</v>
      </c>
      <c r="BV176" s="88">
        <v>4.4900000000000002E-4</v>
      </c>
      <c r="BW176" s="88">
        <v>5.9400000000000002E-4</v>
      </c>
      <c r="BX176" s="88">
        <v>7.9000000000000001E-4</v>
      </c>
      <c r="BY176" s="88">
        <v>7.6099999999999996E-4</v>
      </c>
      <c r="BZ176" s="88">
        <v>-1.2800000000000001E-3</v>
      </c>
      <c r="CA176" s="88">
        <v>-1.158E-3</v>
      </c>
      <c r="CB176" s="88">
        <v>-2.7099999999999997E-4</v>
      </c>
      <c r="CC176" s="88">
        <v>3.1999999999999999E-5</v>
      </c>
      <c r="CD176" s="88">
        <v>3.3956E-2</v>
      </c>
      <c r="CE176" s="88">
        <v>-1.8017999999999999E-2</v>
      </c>
      <c r="CF176" s="88">
        <v>-1.0219999999999999E-3</v>
      </c>
    </row>
    <row r="177" spans="1:84" ht="15.75" thickBot="1" x14ac:dyDescent="0.3">
      <c r="A177" s="86">
        <v>65</v>
      </c>
      <c r="B177" s="88">
        <v>8.5000000000000006E-5</v>
      </c>
      <c r="C177" s="88">
        <v>3.7500000000000001E-4</v>
      </c>
      <c r="D177" s="88">
        <v>1.1360000000000001E-3</v>
      </c>
      <c r="E177" s="88">
        <v>3.5279999999999999E-3</v>
      </c>
      <c r="F177" s="88">
        <v>6.4349999999999997E-3</v>
      </c>
      <c r="G177" s="88">
        <v>9.4830000000000001E-3</v>
      </c>
      <c r="H177" s="88">
        <v>1.2534999999999999E-2</v>
      </c>
      <c r="I177" s="88">
        <v>1.5724999999999999E-2</v>
      </c>
      <c r="J177" s="88">
        <v>2.1564E-2</v>
      </c>
      <c r="K177" s="88">
        <v>2.6783000000000001E-2</v>
      </c>
      <c r="L177" s="88">
        <v>4.8772999999999997E-2</v>
      </c>
      <c r="M177" s="88">
        <v>6.6739999999999994E-2</v>
      </c>
      <c r="N177" s="88">
        <v>-1.867E-3</v>
      </c>
      <c r="O177" s="88">
        <v>-1.874E-3</v>
      </c>
      <c r="P177" s="88">
        <v>6.7299999999999999E-4</v>
      </c>
      <c r="Q177" s="88">
        <v>3.9160000000000002E-3</v>
      </c>
      <c r="R177" s="88">
        <v>6.7010000000000004E-3</v>
      </c>
      <c r="S177" s="88">
        <v>8.8039999999999993E-3</v>
      </c>
      <c r="T177" s="88">
        <v>1.0689000000000001E-2</v>
      </c>
      <c r="U177" s="88">
        <v>1.3474E-2</v>
      </c>
      <c r="V177" s="88">
        <v>1.6320000000000001E-2</v>
      </c>
      <c r="W177" s="88">
        <v>3.4458999999999997E-2</v>
      </c>
      <c r="X177" s="88">
        <v>5.0751999999999999E-2</v>
      </c>
      <c r="Y177" s="88">
        <v>6.4673999999999995E-2</v>
      </c>
      <c r="Z177" s="88">
        <v>7.7277999999999999E-2</v>
      </c>
      <c r="AA177" s="88">
        <v>8.9168999999999998E-2</v>
      </c>
      <c r="AB177" s="88">
        <v>0.10069599999999999</v>
      </c>
      <c r="AC177" s="88">
        <v>0.112049</v>
      </c>
      <c r="AD177" s="88">
        <v>0.123325</v>
      </c>
      <c r="AE177" s="88">
        <v>0.134572</v>
      </c>
      <c r="AF177" s="88">
        <v>4.4999999999999999E-4</v>
      </c>
      <c r="AG177" s="88">
        <v>3.28E-4</v>
      </c>
      <c r="AH177" s="88">
        <v>2.3809999999999999E-3</v>
      </c>
      <c r="AI177" s="88">
        <v>5.489E-3</v>
      </c>
      <c r="AJ177" s="88">
        <v>8.4440000000000001E-3</v>
      </c>
      <c r="AK177" s="88">
        <v>1.0800000000000001E-2</v>
      </c>
      <c r="AL177" s="88">
        <v>1.3324000000000001E-2</v>
      </c>
      <c r="AM177" s="88">
        <v>1.7365999999999999E-2</v>
      </c>
      <c r="AN177" s="88">
        <v>2.0537E-2</v>
      </c>
      <c r="AO177" s="88">
        <v>3.4647999999999998E-2</v>
      </c>
      <c r="AP177" s="88">
        <v>4.7898000000000003E-2</v>
      </c>
      <c r="AQ177" s="88">
        <v>6.1282000000000003E-2</v>
      </c>
      <c r="AR177" s="88">
        <v>7.2706999999999994E-2</v>
      </c>
      <c r="AS177" s="88">
        <v>8.8099999999999998E-2</v>
      </c>
      <c r="AT177" s="88">
        <v>0.100122</v>
      </c>
      <c r="AU177" s="88">
        <v>0.108275</v>
      </c>
      <c r="AV177" s="88">
        <v>0.115914</v>
      </c>
      <c r="AW177" s="88">
        <v>0.12339700000000001</v>
      </c>
      <c r="AX177" s="88">
        <v>4.5899999999999999E-4</v>
      </c>
      <c r="AY177" s="88">
        <v>1.0380000000000001E-3</v>
      </c>
      <c r="AZ177" s="88">
        <v>2.3579999999999999E-3</v>
      </c>
      <c r="BA177" s="88">
        <v>3.7499999999999999E-3</v>
      </c>
      <c r="BB177" s="88">
        <v>5.0829999999999998E-3</v>
      </c>
      <c r="BC177" s="88">
        <v>6.6160000000000004E-3</v>
      </c>
      <c r="BD177" s="88">
        <v>8.1659999999999996E-3</v>
      </c>
      <c r="BE177" s="88">
        <v>1.1301E-2</v>
      </c>
      <c r="BF177" s="88">
        <v>1.3787000000000001E-2</v>
      </c>
      <c r="BG177" s="88">
        <v>3.0814999999999999E-2</v>
      </c>
      <c r="BH177" s="88">
        <v>4.7417000000000001E-2</v>
      </c>
      <c r="BI177" s="88">
        <v>6.3917000000000002E-2</v>
      </c>
      <c r="BJ177" s="88">
        <v>8.0276E-2</v>
      </c>
      <c r="BK177" s="88">
        <v>9.6531000000000006E-2</v>
      </c>
      <c r="BL177" s="88">
        <v>0.112721</v>
      </c>
      <c r="BM177" s="88">
        <v>0.12886800000000001</v>
      </c>
      <c r="BN177" s="88">
        <v>0.14498900000000001</v>
      </c>
      <c r="BO177" s="88">
        <v>0.16109000000000001</v>
      </c>
      <c r="BP177" s="89">
        <v>-1.5999999999999999E-5</v>
      </c>
      <c r="BQ177" s="88">
        <v>-4.3000000000000002E-5</v>
      </c>
      <c r="BR177" s="88">
        <v>-6.7000000000000002E-5</v>
      </c>
      <c r="BS177" s="88">
        <v>-2.1999999999999999E-5</v>
      </c>
      <c r="BT177" s="88">
        <v>1.25E-4</v>
      </c>
      <c r="BU177" s="88">
        <v>3.1100000000000002E-4</v>
      </c>
      <c r="BV177" s="88">
        <v>5.0900000000000001E-4</v>
      </c>
      <c r="BW177" s="88">
        <v>6.7199999999999996E-4</v>
      </c>
      <c r="BX177" s="88">
        <v>8.9599999999999999E-4</v>
      </c>
      <c r="BY177" s="88">
        <v>8.6499999999999999E-4</v>
      </c>
      <c r="BZ177" s="88">
        <v>-1.4350000000000001E-3</v>
      </c>
      <c r="CA177" s="88">
        <v>-1.2979999999999999E-3</v>
      </c>
      <c r="CB177" s="88">
        <v>-2.99E-4</v>
      </c>
      <c r="CC177" s="88">
        <v>3.4E-5</v>
      </c>
      <c r="CD177" s="88">
        <v>3.8178999999999998E-2</v>
      </c>
      <c r="CE177" s="88">
        <v>-2.0295000000000001E-2</v>
      </c>
      <c r="CF177" s="88">
        <v>-1.096E-3</v>
      </c>
    </row>
    <row r="178" spans="1:84" ht="15.75" thickBot="1" x14ac:dyDescent="0.3">
      <c r="A178" s="86">
        <v>66</v>
      </c>
      <c r="B178" s="88">
        <v>9.3999999999999994E-5</v>
      </c>
      <c r="C178" s="88">
        <v>4.15E-4</v>
      </c>
      <c r="D178" s="88">
        <v>1.258E-3</v>
      </c>
      <c r="E178" s="88">
        <v>3.9060000000000002E-3</v>
      </c>
      <c r="F178" s="88">
        <v>7.1219999999999999E-3</v>
      </c>
      <c r="G178" s="88">
        <v>1.0489999999999999E-2</v>
      </c>
      <c r="H178" s="88">
        <v>1.3865000000000001E-2</v>
      </c>
      <c r="I178" s="88">
        <v>1.7392000000000001E-2</v>
      </c>
      <c r="J178" s="88">
        <v>2.3848999999999999E-2</v>
      </c>
      <c r="K178" s="88">
        <v>2.9624999999999999E-2</v>
      </c>
      <c r="L178" s="88">
        <v>5.3983000000000003E-2</v>
      </c>
      <c r="M178" s="88">
        <v>7.3900999999999994E-2</v>
      </c>
      <c r="N178" s="88">
        <v>-2.0500000000000002E-3</v>
      </c>
      <c r="O178" s="88">
        <v>-2.0539999999999998E-3</v>
      </c>
      <c r="P178" s="88">
        <v>7.6800000000000002E-4</v>
      </c>
      <c r="Q178" s="88">
        <v>4.3620000000000004E-3</v>
      </c>
      <c r="R178" s="88">
        <v>7.4469999999999996E-3</v>
      </c>
      <c r="S178" s="88">
        <v>9.7750000000000007E-3</v>
      </c>
      <c r="T178" s="88">
        <v>1.1861999999999999E-2</v>
      </c>
      <c r="U178" s="88">
        <v>1.4944000000000001E-2</v>
      </c>
      <c r="V178" s="88">
        <v>1.8095E-2</v>
      </c>
      <c r="W178" s="88">
        <v>3.8191999999999997E-2</v>
      </c>
      <c r="X178" s="88">
        <v>5.6246999999999998E-2</v>
      </c>
      <c r="Y178" s="88">
        <v>7.1675000000000003E-2</v>
      </c>
      <c r="Z178" s="88">
        <v>8.5640999999999995E-2</v>
      </c>
      <c r="AA178" s="88">
        <v>9.8818000000000003E-2</v>
      </c>
      <c r="AB178" s="88">
        <v>0.111592</v>
      </c>
      <c r="AC178" s="88">
        <v>0.124172</v>
      </c>
      <c r="AD178" s="88">
        <v>0.13666800000000001</v>
      </c>
      <c r="AE178" s="88">
        <v>0.14913100000000001</v>
      </c>
      <c r="AF178" s="88">
        <v>5.1500000000000005E-4</v>
      </c>
      <c r="AG178" s="88">
        <v>3.6400000000000001E-4</v>
      </c>
      <c r="AH178" s="88">
        <v>2.64E-3</v>
      </c>
      <c r="AI178" s="88">
        <v>6.0860000000000003E-3</v>
      </c>
      <c r="AJ178" s="88">
        <v>9.358E-3</v>
      </c>
      <c r="AK178" s="88">
        <v>1.1964000000000001E-2</v>
      </c>
      <c r="AL178" s="88">
        <v>1.4754E-2</v>
      </c>
      <c r="AM178" s="88">
        <v>1.9223000000000001E-2</v>
      </c>
      <c r="AN178" s="88">
        <v>2.2731000000000001E-2</v>
      </c>
      <c r="AO178" s="88">
        <v>3.8367999999999999E-2</v>
      </c>
      <c r="AP178" s="88">
        <v>5.3060999999999997E-2</v>
      </c>
      <c r="AQ178" s="88">
        <v>6.7891000000000007E-2</v>
      </c>
      <c r="AR178" s="88">
        <v>8.0541000000000001E-2</v>
      </c>
      <c r="AS178" s="88">
        <v>9.7582000000000002E-2</v>
      </c>
      <c r="AT178" s="88">
        <v>0.110892</v>
      </c>
      <c r="AU178" s="88">
        <v>0.119921</v>
      </c>
      <c r="AV178" s="88">
        <v>0.128389</v>
      </c>
      <c r="AW178" s="88">
        <v>0.136686</v>
      </c>
      <c r="AX178" s="88">
        <v>5.0699999999999996E-4</v>
      </c>
      <c r="AY178" s="88">
        <v>1.1479999999999999E-3</v>
      </c>
      <c r="AZ178" s="88">
        <v>2.6069999999999999E-3</v>
      </c>
      <c r="BA178" s="88">
        <v>4.1469999999999996E-3</v>
      </c>
      <c r="BB178" s="88">
        <v>5.6210000000000001E-3</v>
      </c>
      <c r="BC178" s="88">
        <v>7.3169999999999997E-3</v>
      </c>
      <c r="BD178" s="88">
        <v>9.0320000000000001E-3</v>
      </c>
      <c r="BE178" s="88">
        <v>1.2500000000000001E-2</v>
      </c>
      <c r="BF178" s="88">
        <v>1.5252999999999999E-2</v>
      </c>
      <c r="BG178" s="88">
        <v>3.4133999999999998E-2</v>
      </c>
      <c r="BH178" s="88">
        <v>5.2578E-2</v>
      </c>
      <c r="BI178" s="88">
        <v>7.0924000000000001E-2</v>
      </c>
      <c r="BJ178" s="88">
        <v>8.9116000000000001E-2</v>
      </c>
      <c r="BK178" s="88">
        <v>0.107196</v>
      </c>
      <c r="BL178" s="88">
        <v>0.12520200000000001</v>
      </c>
      <c r="BM178" s="88">
        <v>0.14316100000000001</v>
      </c>
      <c r="BN178" s="88">
        <v>0.16109000000000001</v>
      </c>
      <c r="BO178" s="88">
        <v>0.17899799999999999</v>
      </c>
      <c r="BP178" s="89">
        <v>-1.7E-5</v>
      </c>
      <c r="BQ178" s="88">
        <v>-4.8000000000000001E-5</v>
      </c>
      <c r="BR178" s="88">
        <v>-7.2999999999999999E-5</v>
      </c>
      <c r="BS178" s="88">
        <v>-2.4000000000000001E-5</v>
      </c>
      <c r="BT178" s="88">
        <v>1.3999999999999999E-4</v>
      </c>
      <c r="BU178" s="88">
        <v>3.48E-4</v>
      </c>
      <c r="BV178" s="88">
        <v>5.6800000000000004E-4</v>
      </c>
      <c r="BW178" s="88">
        <v>7.5100000000000004E-4</v>
      </c>
      <c r="BX178" s="88">
        <v>1.0020000000000001E-3</v>
      </c>
      <c r="BY178" s="88">
        <v>9.7000000000000005E-4</v>
      </c>
      <c r="BZ178" s="88">
        <v>-1.591E-3</v>
      </c>
      <c r="CA178" s="88">
        <v>-1.4369999999999999E-3</v>
      </c>
      <c r="CB178" s="88">
        <v>-3.28E-4</v>
      </c>
      <c r="CC178" s="88">
        <v>3.6999999999999998E-5</v>
      </c>
      <c r="CD178" s="88">
        <v>4.2396999999999997E-2</v>
      </c>
      <c r="CE178" s="88">
        <v>-2.257E-2</v>
      </c>
      <c r="CF178" s="88">
        <v>-1.17E-3</v>
      </c>
    </row>
    <row r="179" spans="1:84" ht="15.75" thickBot="1" x14ac:dyDescent="0.3">
      <c r="A179" s="86">
        <v>67</v>
      </c>
      <c r="B179" s="88">
        <v>0</v>
      </c>
      <c r="C179" s="88">
        <v>0</v>
      </c>
      <c r="D179" s="88">
        <v>0</v>
      </c>
      <c r="E179" s="88">
        <v>9.9999999999999995E-7</v>
      </c>
      <c r="F179" s="88">
        <v>0</v>
      </c>
      <c r="G179" s="88">
        <v>0</v>
      </c>
      <c r="H179" s="88">
        <v>-9.9999999999999995E-7</v>
      </c>
      <c r="I179" s="88">
        <v>-1.9999999999999999E-6</v>
      </c>
      <c r="J179" s="88">
        <v>-3.0000000000000001E-6</v>
      </c>
      <c r="K179" s="88">
        <v>-3.9999999999999998E-6</v>
      </c>
      <c r="L179" s="88">
        <v>-1.0000000000000001E-5</v>
      </c>
      <c r="M179" s="88">
        <v>-1.9000000000000001E-5</v>
      </c>
      <c r="N179" s="88">
        <v>-9.9999999999999995E-7</v>
      </c>
      <c r="O179" s="88">
        <v>-9.9999999999999995E-7</v>
      </c>
      <c r="P179" s="88">
        <v>0</v>
      </c>
      <c r="Q179" s="88">
        <v>0</v>
      </c>
      <c r="R179" s="88">
        <v>0</v>
      </c>
      <c r="S179" s="88">
        <v>9.9999999999999995E-7</v>
      </c>
      <c r="T179" s="88">
        <v>9.9999999999999995E-7</v>
      </c>
      <c r="U179" s="88">
        <v>1.9999999999999999E-6</v>
      </c>
      <c r="V179" s="88">
        <v>1.9999999999999999E-6</v>
      </c>
      <c r="W179" s="88">
        <v>3.0000000000000001E-6</v>
      </c>
      <c r="X179" s="88">
        <v>1.0000000000000001E-5</v>
      </c>
      <c r="Y179" s="88">
        <v>1.8E-5</v>
      </c>
      <c r="Z179" s="88">
        <v>2.5000000000000001E-5</v>
      </c>
      <c r="AA179" s="88">
        <v>3.1999999999999999E-5</v>
      </c>
      <c r="AB179" s="88">
        <v>3.8999999999999999E-5</v>
      </c>
      <c r="AC179" s="88">
        <v>4.6E-5</v>
      </c>
      <c r="AD179" s="88">
        <v>5.3000000000000001E-5</v>
      </c>
      <c r="AE179" s="88">
        <v>5.8999999999999998E-5</v>
      </c>
      <c r="AF179" s="88">
        <v>9.9999999999999995E-7</v>
      </c>
      <c r="AG179" s="88">
        <v>9.9999999999999995E-7</v>
      </c>
      <c r="AH179" s="88">
        <v>9.9999999999999995E-7</v>
      </c>
      <c r="AI179" s="88">
        <v>0</v>
      </c>
      <c r="AJ179" s="88">
        <v>-9.9999999999999995E-7</v>
      </c>
      <c r="AK179" s="88">
        <v>-9.9999999999999995E-7</v>
      </c>
      <c r="AL179" s="88">
        <v>-9.9999999999999995E-7</v>
      </c>
      <c r="AM179" s="88">
        <v>0</v>
      </c>
      <c r="AN179" s="88">
        <v>9.9999999999999995E-7</v>
      </c>
      <c r="AO179" s="88">
        <v>1.9999999999999999E-6</v>
      </c>
      <c r="AP179" s="88">
        <v>-5.0000000000000004E-6</v>
      </c>
      <c r="AQ179" s="88">
        <v>-1.1E-5</v>
      </c>
      <c r="AR179" s="88">
        <v>-1.2999999999999999E-5</v>
      </c>
      <c r="AS179" s="88">
        <v>-1.4E-5</v>
      </c>
      <c r="AT179" s="88">
        <v>-1.5E-5</v>
      </c>
      <c r="AU179" s="88">
        <v>-1.8E-5</v>
      </c>
      <c r="AV179" s="88">
        <v>-2.3E-5</v>
      </c>
      <c r="AW179" s="88">
        <v>-3.0000000000000001E-5</v>
      </c>
      <c r="AX179" s="88">
        <v>0</v>
      </c>
      <c r="AY179" s="88">
        <v>0</v>
      </c>
      <c r="AZ179" s="88">
        <v>0</v>
      </c>
      <c r="BA179" s="88">
        <v>0</v>
      </c>
      <c r="BB179" s="88">
        <v>0</v>
      </c>
      <c r="BC179" s="88">
        <v>0</v>
      </c>
      <c r="BD179" s="88">
        <v>-9.9999999999999995E-7</v>
      </c>
      <c r="BE179" s="88">
        <v>-9.9999999999999995E-7</v>
      </c>
      <c r="BF179" s="88">
        <v>-1.9999999999999999E-6</v>
      </c>
      <c r="BG179" s="88">
        <v>-3.9999999999999998E-6</v>
      </c>
      <c r="BH179" s="88">
        <v>-6.0000000000000002E-6</v>
      </c>
      <c r="BI179" s="88">
        <v>-6.9999999999999999E-6</v>
      </c>
      <c r="BJ179" s="88">
        <v>-9.0000000000000002E-6</v>
      </c>
      <c r="BK179" s="88">
        <v>-1.1E-5</v>
      </c>
      <c r="BL179" s="88">
        <v>-1.2E-5</v>
      </c>
      <c r="BM179" s="88">
        <v>-1.4E-5</v>
      </c>
      <c r="BN179" s="88">
        <v>-1.5999999999999999E-5</v>
      </c>
      <c r="BO179" s="88">
        <v>-1.7E-5</v>
      </c>
      <c r="BP179" s="89">
        <v>9.9999999999999995E-7</v>
      </c>
      <c r="BQ179" s="88">
        <v>1.9999999999999999E-6</v>
      </c>
      <c r="BR179" s="88">
        <v>3.0000000000000001E-6</v>
      </c>
      <c r="BS179" s="88">
        <v>3.9999999999999998E-6</v>
      </c>
      <c r="BT179" s="88">
        <v>3.9999999999999998E-6</v>
      </c>
      <c r="BU179" s="88">
        <v>3.9999999999999998E-6</v>
      </c>
      <c r="BV179" s="88">
        <v>3.0000000000000001E-6</v>
      </c>
      <c r="BW179" s="88">
        <v>3.0000000000000001E-6</v>
      </c>
      <c r="BX179" s="88">
        <v>3.9999999999999998E-6</v>
      </c>
      <c r="BY179" s="88">
        <v>5.0000000000000004E-6</v>
      </c>
      <c r="BZ179" s="88">
        <v>1.1E-5</v>
      </c>
      <c r="CA179" s="88">
        <v>1.9999999999999999E-6</v>
      </c>
      <c r="CB179" s="88">
        <v>0</v>
      </c>
      <c r="CC179" s="88">
        <v>0</v>
      </c>
      <c r="CD179" s="88">
        <v>9.9999999999999995E-7</v>
      </c>
      <c r="CE179" s="88">
        <v>-6.9999999999999999E-6</v>
      </c>
      <c r="CF179" s="88">
        <v>-2.3E-5</v>
      </c>
    </row>
    <row r="180" spans="1:84" ht="15.75" thickBot="1" x14ac:dyDescent="0.3">
      <c r="A180" s="86">
        <v>68</v>
      </c>
      <c r="B180" s="88">
        <v>0</v>
      </c>
      <c r="C180" s="88">
        <v>9.9999999999999995E-7</v>
      </c>
      <c r="D180" s="88">
        <v>9.9999999999999995E-7</v>
      </c>
      <c r="E180" s="88">
        <v>1.9999999999999999E-6</v>
      </c>
      <c r="F180" s="88">
        <v>9.9999999999999995E-7</v>
      </c>
      <c r="G180" s="88">
        <v>-9.9999999999999995E-7</v>
      </c>
      <c r="H180" s="88">
        <v>-3.0000000000000001E-6</v>
      </c>
      <c r="I180" s="88">
        <v>-3.9999999999999998E-6</v>
      </c>
      <c r="J180" s="88">
        <v>-6.9999999999999999E-6</v>
      </c>
      <c r="K180" s="88">
        <v>-1.0000000000000001E-5</v>
      </c>
      <c r="L180" s="88">
        <v>-2.8E-5</v>
      </c>
      <c r="M180" s="88">
        <v>-5.1E-5</v>
      </c>
      <c r="N180" s="88">
        <v>-3.9999999999999998E-6</v>
      </c>
      <c r="O180" s="88">
        <v>-3.0000000000000001E-6</v>
      </c>
      <c r="P180" s="88">
        <v>-9.9999999999999995E-7</v>
      </c>
      <c r="Q180" s="88">
        <v>0</v>
      </c>
      <c r="R180" s="88">
        <v>9.9999999999999995E-7</v>
      </c>
      <c r="S180" s="88">
        <v>1.9999999999999999E-6</v>
      </c>
      <c r="T180" s="88">
        <v>3.9999999999999998E-6</v>
      </c>
      <c r="U180" s="88">
        <v>6.0000000000000002E-6</v>
      </c>
      <c r="V180" s="88">
        <v>6.0000000000000002E-6</v>
      </c>
      <c r="W180" s="88">
        <v>1.1E-5</v>
      </c>
      <c r="X180" s="88">
        <v>2.9E-5</v>
      </c>
      <c r="Y180" s="88">
        <v>5.1E-5</v>
      </c>
      <c r="Z180" s="88">
        <v>7.1000000000000005E-5</v>
      </c>
      <c r="AA180" s="88">
        <v>9.1000000000000003E-5</v>
      </c>
      <c r="AB180" s="88">
        <v>1.1E-4</v>
      </c>
      <c r="AC180" s="88">
        <v>1.2799999999999999E-4</v>
      </c>
      <c r="AD180" s="88">
        <v>1.46E-4</v>
      </c>
      <c r="AE180" s="88">
        <v>1.63E-4</v>
      </c>
      <c r="AF180" s="88">
        <v>3.9999999999999998E-6</v>
      </c>
      <c r="AG180" s="88">
        <v>3.0000000000000001E-6</v>
      </c>
      <c r="AH180" s="88">
        <v>3.0000000000000001E-6</v>
      </c>
      <c r="AI180" s="88">
        <v>0</v>
      </c>
      <c r="AJ180" s="88">
        <v>-9.9999999999999995E-7</v>
      </c>
      <c r="AK180" s="88">
        <v>-1.9999999999999999E-6</v>
      </c>
      <c r="AL180" s="88">
        <v>-1.9999999999999999E-6</v>
      </c>
      <c r="AM180" s="88">
        <v>9.9999999999999995E-7</v>
      </c>
      <c r="AN180" s="88">
        <v>5.0000000000000004E-6</v>
      </c>
      <c r="AO180" s="88">
        <v>7.9999999999999996E-6</v>
      </c>
      <c r="AP180" s="88">
        <v>-1.5E-5</v>
      </c>
      <c r="AQ180" s="88">
        <v>-3.1999999999999999E-5</v>
      </c>
      <c r="AR180" s="88">
        <v>-3.6999999999999998E-5</v>
      </c>
      <c r="AS180" s="88">
        <v>-3.8999999999999999E-5</v>
      </c>
      <c r="AT180" s="88">
        <v>-4.1E-5</v>
      </c>
      <c r="AU180" s="88">
        <v>-4.8999999999999998E-5</v>
      </c>
      <c r="AV180" s="88">
        <v>-6.3999999999999997E-5</v>
      </c>
      <c r="AW180" s="88">
        <v>-8.5000000000000006E-5</v>
      </c>
      <c r="AX180" s="88">
        <v>0</v>
      </c>
      <c r="AY180" s="88">
        <v>0</v>
      </c>
      <c r="AZ180" s="88">
        <v>9.9999999999999995E-7</v>
      </c>
      <c r="BA180" s="88">
        <v>9.9999999999999995E-7</v>
      </c>
      <c r="BB180" s="88">
        <v>0</v>
      </c>
      <c r="BC180" s="88">
        <v>0</v>
      </c>
      <c r="BD180" s="88">
        <v>-9.9999999999999995E-7</v>
      </c>
      <c r="BE180" s="88">
        <v>-3.0000000000000001E-6</v>
      </c>
      <c r="BF180" s="88">
        <v>-3.9999999999999998E-6</v>
      </c>
      <c r="BG180" s="88">
        <v>-1.1E-5</v>
      </c>
      <c r="BH180" s="88">
        <v>-1.5999999999999999E-5</v>
      </c>
      <c r="BI180" s="88">
        <v>-2.0999999999999999E-5</v>
      </c>
      <c r="BJ180" s="88">
        <v>-2.5000000000000001E-5</v>
      </c>
      <c r="BK180" s="88">
        <v>-3.0000000000000001E-5</v>
      </c>
      <c r="BL180" s="88">
        <v>-3.4E-5</v>
      </c>
      <c r="BM180" s="88">
        <v>-3.8999999999999999E-5</v>
      </c>
      <c r="BN180" s="88">
        <v>-4.3000000000000002E-5</v>
      </c>
      <c r="BO180" s="88">
        <v>-4.8000000000000001E-5</v>
      </c>
      <c r="BP180" s="89">
        <v>1.9999999999999999E-6</v>
      </c>
      <c r="BQ180" s="88">
        <v>3.9999999999999998E-6</v>
      </c>
      <c r="BR180" s="88">
        <v>7.9999999999999996E-6</v>
      </c>
      <c r="BS180" s="88">
        <v>1.2E-5</v>
      </c>
      <c r="BT180" s="88">
        <v>1.2999999999999999E-5</v>
      </c>
      <c r="BU180" s="88">
        <v>1.2E-5</v>
      </c>
      <c r="BV180" s="88">
        <v>1.2E-5</v>
      </c>
      <c r="BW180" s="88">
        <v>1.2E-5</v>
      </c>
      <c r="BX180" s="88">
        <v>1.4E-5</v>
      </c>
      <c r="BY180" s="88">
        <v>1.9000000000000001E-5</v>
      </c>
      <c r="BZ180" s="88">
        <v>3.4E-5</v>
      </c>
      <c r="CA180" s="88">
        <v>5.0000000000000004E-6</v>
      </c>
      <c r="CB180" s="88">
        <v>9.9999999999999995E-7</v>
      </c>
      <c r="CC180" s="88">
        <v>0</v>
      </c>
      <c r="CD180" s="88">
        <v>9.0000000000000002E-6</v>
      </c>
      <c r="CE180" s="88">
        <v>-2.6999999999999999E-5</v>
      </c>
      <c r="CF180" s="88">
        <v>-6.9999999999999994E-5</v>
      </c>
    </row>
    <row r="181" spans="1:84" ht="15.75" thickBot="1" x14ac:dyDescent="0.3">
      <c r="A181" s="86">
        <v>69</v>
      </c>
      <c r="B181" s="88">
        <v>0</v>
      </c>
      <c r="C181" s="88">
        <v>9.9999999999999995E-7</v>
      </c>
      <c r="D181" s="88">
        <v>3.0000000000000001E-6</v>
      </c>
      <c r="E181" s="88">
        <v>3.9999999999999998E-6</v>
      </c>
      <c r="F181" s="88">
        <v>1.9999999999999999E-6</v>
      </c>
      <c r="G181" s="88">
        <v>0</v>
      </c>
      <c r="H181" s="88">
        <v>-3.0000000000000001E-6</v>
      </c>
      <c r="I181" s="88">
        <v>-6.0000000000000002E-6</v>
      </c>
      <c r="J181" s="88">
        <v>-1.1E-5</v>
      </c>
      <c r="K181" s="88">
        <v>-1.5E-5</v>
      </c>
      <c r="L181" s="88">
        <v>-4.3999999999999999E-5</v>
      </c>
      <c r="M181" s="88">
        <v>-8.0000000000000007E-5</v>
      </c>
      <c r="N181" s="88">
        <v>-5.0000000000000004E-6</v>
      </c>
      <c r="O181" s="88">
        <v>-3.9999999999999998E-6</v>
      </c>
      <c r="P181" s="88">
        <v>-1.9999999999999999E-6</v>
      </c>
      <c r="Q181" s="88">
        <v>-1.9999999999999999E-6</v>
      </c>
      <c r="R181" s="88">
        <v>0</v>
      </c>
      <c r="S181" s="88">
        <v>3.0000000000000001E-6</v>
      </c>
      <c r="T181" s="88">
        <v>6.9999999999999999E-6</v>
      </c>
      <c r="U181" s="88">
        <v>1.2E-5</v>
      </c>
      <c r="V181" s="88">
        <v>1.4E-5</v>
      </c>
      <c r="W181" s="88">
        <v>2.5999999999999998E-5</v>
      </c>
      <c r="X181" s="88">
        <v>5.7000000000000003E-5</v>
      </c>
      <c r="Y181" s="88">
        <v>9.2999999999999997E-5</v>
      </c>
      <c r="Z181" s="88">
        <v>1.27E-4</v>
      </c>
      <c r="AA181" s="88">
        <v>1.5899999999999999E-4</v>
      </c>
      <c r="AB181" s="88">
        <v>1.8900000000000001E-4</v>
      </c>
      <c r="AC181" s="88">
        <v>2.1900000000000001E-4</v>
      </c>
      <c r="AD181" s="88">
        <v>2.4699999999999999E-4</v>
      </c>
      <c r="AE181" s="88">
        <v>2.7599999999999999E-4</v>
      </c>
      <c r="AF181" s="88">
        <v>7.9999999999999996E-6</v>
      </c>
      <c r="AG181" s="88">
        <v>6.0000000000000002E-6</v>
      </c>
      <c r="AH181" s="88">
        <v>5.0000000000000004E-6</v>
      </c>
      <c r="AI181" s="88">
        <v>1.9999999999999999E-6</v>
      </c>
      <c r="AJ181" s="88">
        <v>0</v>
      </c>
      <c r="AK181" s="88">
        <v>0</v>
      </c>
      <c r="AL181" s="88">
        <v>9.9999999999999995E-7</v>
      </c>
      <c r="AM181" s="88">
        <v>6.0000000000000002E-6</v>
      </c>
      <c r="AN181" s="88">
        <v>1.4E-5</v>
      </c>
      <c r="AO181" s="88">
        <v>1.8E-5</v>
      </c>
      <c r="AP181" s="88">
        <v>-2.4000000000000001E-5</v>
      </c>
      <c r="AQ181" s="88">
        <v>-5.5999999999999999E-5</v>
      </c>
      <c r="AR181" s="88">
        <v>-6.2000000000000003E-5</v>
      </c>
      <c r="AS181" s="88">
        <v>-6.0999999999999999E-5</v>
      </c>
      <c r="AT181" s="88">
        <v>-6.2000000000000003E-5</v>
      </c>
      <c r="AU181" s="88">
        <v>-7.3999999999999996E-5</v>
      </c>
      <c r="AV181" s="88">
        <v>-1.02E-4</v>
      </c>
      <c r="AW181" s="88">
        <v>-1.4100000000000001E-4</v>
      </c>
      <c r="AX181" s="88">
        <v>9.9999999999999995E-7</v>
      </c>
      <c r="AY181" s="88">
        <v>9.9999999999999995E-7</v>
      </c>
      <c r="AZ181" s="88">
        <v>1.9999999999999999E-6</v>
      </c>
      <c r="BA181" s="88">
        <v>1.9999999999999999E-6</v>
      </c>
      <c r="BB181" s="88">
        <v>9.9999999999999995E-7</v>
      </c>
      <c r="BC181" s="88">
        <v>0</v>
      </c>
      <c r="BD181" s="88">
        <v>-9.9999999999999995E-7</v>
      </c>
      <c r="BE181" s="88">
        <v>-3.9999999999999998E-6</v>
      </c>
      <c r="BF181" s="88">
        <v>-6.0000000000000002E-6</v>
      </c>
      <c r="BG181" s="88">
        <v>-1.8E-5</v>
      </c>
      <c r="BH181" s="88">
        <v>-2.5000000000000001E-5</v>
      </c>
      <c r="BI181" s="88">
        <v>-3.3000000000000003E-5</v>
      </c>
      <c r="BJ181" s="88">
        <v>-3.8999999999999999E-5</v>
      </c>
      <c r="BK181" s="88">
        <v>-4.6E-5</v>
      </c>
      <c r="BL181" s="88">
        <v>-5.3000000000000001E-5</v>
      </c>
      <c r="BM181" s="88">
        <v>-6.0000000000000002E-5</v>
      </c>
      <c r="BN181" s="88">
        <v>-6.7000000000000002E-5</v>
      </c>
      <c r="BO181" s="88">
        <v>-7.2999999999999999E-5</v>
      </c>
      <c r="BP181" s="89">
        <v>3.0000000000000001E-6</v>
      </c>
      <c r="BQ181" s="88">
        <v>7.9999999999999996E-6</v>
      </c>
      <c r="BR181" s="88">
        <v>1.5E-5</v>
      </c>
      <c r="BS181" s="88">
        <v>2.3E-5</v>
      </c>
      <c r="BT181" s="88">
        <v>2.5999999999999998E-5</v>
      </c>
      <c r="BU181" s="88">
        <v>2.5999999999999998E-5</v>
      </c>
      <c r="BV181" s="88">
        <v>2.6999999999999999E-5</v>
      </c>
      <c r="BW181" s="88">
        <v>2.8E-5</v>
      </c>
      <c r="BX181" s="88">
        <v>3.4E-5</v>
      </c>
      <c r="BY181" s="88">
        <v>4.1999999999999998E-5</v>
      </c>
      <c r="BZ181" s="88">
        <v>6.9999999999999994E-5</v>
      </c>
      <c r="CA181" s="88">
        <v>7.9999999999999996E-6</v>
      </c>
      <c r="CB181" s="88">
        <v>9.9999999999999995E-7</v>
      </c>
      <c r="CC181" s="88">
        <v>0</v>
      </c>
      <c r="CD181" s="88">
        <v>3.4E-5</v>
      </c>
      <c r="CE181" s="88">
        <v>-7.2999999999999999E-5</v>
      </c>
      <c r="CF181" s="88">
        <v>-1.36E-4</v>
      </c>
    </row>
    <row r="182" spans="1:84" ht="15.75" thickBot="1" x14ac:dyDescent="0.3">
      <c r="A182" s="86">
        <v>70</v>
      </c>
      <c r="B182" s="88">
        <v>9.9999999999999995E-7</v>
      </c>
      <c r="C182" s="88">
        <v>1.9999999999999999E-6</v>
      </c>
      <c r="D182" s="88">
        <v>5.0000000000000004E-6</v>
      </c>
      <c r="E182" s="88">
        <v>7.9999999999999996E-6</v>
      </c>
      <c r="F182" s="88">
        <v>6.9999999999999999E-6</v>
      </c>
      <c r="G182" s="88">
        <v>3.9999999999999998E-6</v>
      </c>
      <c r="H182" s="88">
        <v>0</v>
      </c>
      <c r="I182" s="88">
        <v>-3.0000000000000001E-6</v>
      </c>
      <c r="J182" s="88">
        <v>-7.9999999999999996E-6</v>
      </c>
      <c r="K182" s="88">
        <v>-1.1E-5</v>
      </c>
      <c r="L182" s="88">
        <v>-3.1999999999999999E-5</v>
      </c>
      <c r="M182" s="88">
        <v>-6.0999999999999999E-5</v>
      </c>
      <c r="N182" s="88">
        <v>-9.9999999999999995E-7</v>
      </c>
      <c r="O182" s="88">
        <v>-1.9999999999999999E-6</v>
      </c>
      <c r="P182" s="88">
        <v>-6.0000000000000002E-6</v>
      </c>
      <c r="Q182" s="88">
        <v>-9.0000000000000002E-6</v>
      </c>
      <c r="R182" s="88">
        <v>-5.0000000000000004E-6</v>
      </c>
      <c r="S182" s="88">
        <v>3.0000000000000001E-6</v>
      </c>
      <c r="T182" s="88">
        <v>1.1E-5</v>
      </c>
      <c r="U182" s="88">
        <v>2.5000000000000001E-5</v>
      </c>
      <c r="V182" s="88">
        <v>3.4E-5</v>
      </c>
      <c r="W182" s="88">
        <v>7.1000000000000005E-5</v>
      </c>
      <c r="X182" s="88">
        <v>1.17E-4</v>
      </c>
      <c r="Y182" s="88">
        <v>1.63E-4</v>
      </c>
      <c r="Z182" s="88">
        <v>2.05E-4</v>
      </c>
      <c r="AA182" s="88">
        <v>2.43E-4</v>
      </c>
      <c r="AB182" s="88">
        <v>2.7999999999999998E-4</v>
      </c>
      <c r="AC182" s="88">
        <v>3.1500000000000001E-4</v>
      </c>
      <c r="AD182" s="88">
        <v>3.4900000000000003E-4</v>
      </c>
      <c r="AE182" s="88">
        <v>3.8299999999999999E-4</v>
      </c>
      <c r="AF182" s="88">
        <v>1.7E-5</v>
      </c>
      <c r="AG182" s="88">
        <v>1.2E-5</v>
      </c>
      <c r="AH182" s="88">
        <v>1.0000000000000001E-5</v>
      </c>
      <c r="AI182" s="88">
        <v>1.0000000000000001E-5</v>
      </c>
      <c r="AJ182" s="88">
        <v>1.2E-5</v>
      </c>
      <c r="AK182" s="88">
        <v>1.5E-5</v>
      </c>
      <c r="AL182" s="88">
        <v>2.0000000000000002E-5</v>
      </c>
      <c r="AM182" s="88">
        <v>3.1999999999999999E-5</v>
      </c>
      <c r="AN182" s="88">
        <v>4.3999999999999999E-5</v>
      </c>
      <c r="AO182" s="88">
        <v>4.8999999999999998E-5</v>
      </c>
      <c r="AP182" s="88">
        <v>-1.8E-5</v>
      </c>
      <c r="AQ182" s="88">
        <v>-6.0999999999999999E-5</v>
      </c>
      <c r="AR182" s="88">
        <v>-5.5999999999999999E-5</v>
      </c>
      <c r="AS182" s="88">
        <v>-3.0000000000000001E-5</v>
      </c>
      <c r="AT182" s="88">
        <v>-1.1E-5</v>
      </c>
      <c r="AU182" s="88">
        <v>-1.8E-5</v>
      </c>
      <c r="AV182" s="88">
        <v>-5.5000000000000002E-5</v>
      </c>
      <c r="AW182" s="88">
        <v>-1.16E-4</v>
      </c>
      <c r="AX182" s="88">
        <v>1.9999999999999999E-6</v>
      </c>
      <c r="AY182" s="88">
        <v>3.0000000000000001E-6</v>
      </c>
      <c r="AZ182" s="88">
        <v>6.0000000000000002E-6</v>
      </c>
      <c r="BA182" s="88">
        <v>6.9999999999999999E-6</v>
      </c>
      <c r="BB182" s="88">
        <v>6.0000000000000002E-6</v>
      </c>
      <c r="BC182" s="88">
        <v>5.0000000000000004E-6</v>
      </c>
      <c r="BD182" s="88">
        <v>3.9999999999999998E-6</v>
      </c>
      <c r="BE182" s="88">
        <v>9.9999999999999995E-7</v>
      </c>
      <c r="BF182" s="88">
        <v>-1.9999999999999999E-6</v>
      </c>
      <c r="BG182" s="88">
        <v>-1.0000000000000001E-5</v>
      </c>
      <c r="BH182" s="88">
        <v>-1.4E-5</v>
      </c>
      <c r="BI182" s="88">
        <v>-1.5999999999999999E-5</v>
      </c>
      <c r="BJ182" s="88">
        <v>-1.7E-5</v>
      </c>
      <c r="BK182" s="88">
        <v>-1.8E-5</v>
      </c>
      <c r="BL182" s="88">
        <v>-2.0000000000000002E-5</v>
      </c>
      <c r="BM182" s="88">
        <v>-2.0999999999999999E-5</v>
      </c>
      <c r="BN182" s="88">
        <v>-2.1999999999999999E-5</v>
      </c>
      <c r="BO182" s="88">
        <v>-2.4000000000000001E-5</v>
      </c>
      <c r="BP182" s="89">
        <v>3.9999999999999998E-6</v>
      </c>
      <c r="BQ182" s="88">
        <v>1.2E-5</v>
      </c>
      <c r="BR182" s="88">
        <v>2.3E-5</v>
      </c>
      <c r="BS182" s="88">
        <v>4.1999999999999998E-5</v>
      </c>
      <c r="BT182" s="88">
        <v>5.1999999999999997E-5</v>
      </c>
      <c r="BU182" s="88">
        <v>5.8E-5</v>
      </c>
      <c r="BV182" s="88">
        <v>6.4999999999999994E-5</v>
      </c>
      <c r="BW182" s="88">
        <v>6.9999999999999994E-5</v>
      </c>
      <c r="BX182" s="88">
        <v>8.7000000000000001E-5</v>
      </c>
      <c r="BY182" s="88">
        <v>1.03E-4</v>
      </c>
      <c r="BZ182" s="88">
        <v>1.47E-4</v>
      </c>
      <c r="CA182" s="88">
        <v>6.9999999999999999E-6</v>
      </c>
      <c r="CB182" s="88">
        <v>0</v>
      </c>
      <c r="CC182" s="88">
        <v>0</v>
      </c>
      <c r="CD182" s="88">
        <v>1.3300000000000001E-4</v>
      </c>
      <c r="CE182" s="88">
        <v>-2.1100000000000001E-4</v>
      </c>
      <c r="CF182" s="88">
        <v>-2.5300000000000002E-4</v>
      </c>
    </row>
    <row r="183" spans="1:84" ht="15.75" thickBot="1" x14ac:dyDescent="0.3">
      <c r="A183" s="86">
        <v>71</v>
      </c>
      <c r="B183" s="88">
        <v>9.9999999999999995E-7</v>
      </c>
      <c r="C183" s="88">
        <v>3.0000000000000001E-6</v>
      </c>
      <c r="D183" s="88">
        <v>6.9999999999999999E-6</v>
      </c>
      <c r="E183" s="88">
        <v>1.1E-5</v>
      </c>
      <c r="F183" s="88">
        <v>1.2999999999999999E-5</v>
      </c>
      <c r="G183" s="88">
        <v>1.2E-5</v>
      </c>
      <c r="H183" s="88">
        <v>1.0000000000000001E-5</v>
      </c>
      <c r="I183" s="88">
        <v>7.9999999999999996E-6</v>
      </c>
      <c r="J183" s="88">
        <v>6.0000000000000002E-6</v>
      </c>
      <c r="K183" s="88">
        <v>7.9999999999999996E-6</v>
      </c>
      <c r="L183" s="88">
        <v>2.5999999999999998E-5</v>
      </c>
      <c r="M183" s="88">
        <v>4.0000000000000003E-5</v>
      </c>
      <c r="N183" s="88">
        <v>6.9999999999999999E-6</v>
      </c>
      <c r="O183" s="88">
        <v>3.0000000000000001E-6</v>
      </c>
      <c r="P183" s="88">
        <v>-1.2E-5</v>
      </c>
      <c r="Q183" s="88">
        <v>-1.9000000000000001E-5</v>
      </c>
      <c r="R183" s="88">
        <v>-1.4E-5</v>
      </c>
      <c r="S183" s="88">
        <v>-1.9999999999999999E-6</v>
      </c>
      <c r="T183" s="88">
        <v>1.2E-5</v>
      </c>
      <c r="U183" s="88">
        <v>3.6000000000000001E-5</v>
      </c>
      <c r="V183" s="88">
        <v>5.3999999999999998E-5</v>
      </c>
      <c r="W183" s="88">
        <v>1.26E-4</v>
      </c>
      <c r="X183" s="88">
        <v>1.83E-4</v>
      </c>
      <c r="Y183" s="88">
        <v>2.2699999999999999E-4</v>
      </c>
      <c r="Z183" s="88">
        <v>2.63E-4</v>
      </c>
      <c r="AA183" s="88">
        <v>2.9300000000000002E-4</v>
      </c>
      <c r="AB183" s="88">
        <v>3.2200000000000002E-4</v>
      </c>
      <c r="AC183" s="88">
        <v>3.5E-4</v>
      </c>
      <c r="AD183" s="88">
        <v>3.77E-4</v>
      </c>
      <c r="AE183" s="88">
        <v>4.0499999999999998E-4</v>
      </c>
      <c r="AF183" s="88">
        <v>2.4000000000000001E-5</v>
      </c>
      <c r="AG183" s="88">
        <v>1.5999999999999999E-5</v>
      </c>
      <c r="AH183" s="88">
        <v>1.5E-5</v>
      </c>
      <c r="AI183" s="88">
        <v>2.0999999999999999E-5</v>
      </c>
      <c r="AJ183" s="88">
        <v>3.0000000000000001E-5</v>
      </c>
      <c r="AK183" s="88">
        <v>3.8000000000000002E-5</v>
      </c>
      <c r="AL183" s="88">
        <v>4.8999999999999998E-5</v>
      </c>
      <c r="AM183" s="88">
        <v>6.7999999999999999E-5</v>
      </c>
      <c r="AN183" s="88">
        <v>8.3999999999999995E-5</v>
      </c>
      <c r="AO183" s="88">
        <v>9.2E-5</v>
      </c>
      <c r="AP183" s="88">
        <v>2.3E-5</v>
      </c>
      <c r="AQ183" s="88">
        <v>-9.0000000000000002E-6</v>
      </c>
      <c r="AR183" s="88">
        <v>2.3E-5</v>
      </c>
      <c r="AS183" s="88">
        <v>9.2E-5</v>
      </c>
      <c r="AT183" s="88">
        <v>1.54E-4</v>
      </c>
      <c r="AU183" s="88">
        <v>1.7699999999999999E-4</v>
      </c>
      <c r="AV183" s="88">
        <v>1.5899999999999999E-4</v>
      </c>
      <c r="AW183" s="88">
        <v>1.08E-4</v>
      </c>
      <c r="AX183" s="88">
        <v>3.0000000000000001E-6</v>
      </c>
      <c r="AY183" s="88">
        <v>6.0000000000000002E-6</v>
      </c>
      <c r="AZ183" s="88">
        <v>1.1E-5</v>
      </c>
      <c r="BA183" s="88">
        <v>1.2999999999999999E-5</v>
      </c>
      <c r="BB183" s="88">
        <v>1.4E-5</v>
      </c>
      <c r="BC183" s="88">
        <v>1.4E-5</v>
      </c>
      <c r="BD183" s="88">
        <v>1.4E-5</v>
      </c>
      <c r="BE183" s="88">
        <v>1.2999999999999999E-5</v>
      </c>
      <c r="BF183" s="88">
        <v>1.2E-5</v>
      </c>
      <c r="BG183" s="88">
        <v>1.8E-5</v>
      </c>
      <c r="BH183" s="88">
        <v>3.1999999999999999E-5</v>
      </c>
      <c r="BI183" s="88">
        <v>4.6999999999999997E-5</v>
      </c>
      <c r="BJ183" s="88">
        <v>6.3E-5</v>
      </c>
      <c r="BK183" s="88">
        <v>7.7999999999999999E-5</v>
      </c>
      <c r="BL183" s="88">
        <v>9.3999999999999994E-5</v>
      </c>
      <c r="BM183" s="88">
        <v>1.0900000000000001E-4</v>
      </c>
      <c r="BN183" s="88">
        <v>1.25E-4</v>
      </c>
      <c r="BO183" s="88">
        <v>1.3999999999999999E-4</v>
      </c>
      <c r="BP183" s="89">
        <v>3.9999999999999998E-6</v>
      </c>
      <c r="BQ183" s="88">
        <v>1.2999999999999999E-5</v>
      </c>
      <c r="BR183" s="88">
        <v>2.5999999999999998E-5</v>
      </c>
      <c r="BS183" s="88">
        <v>5.1999999999999997E-5</v>
      </c>
      <c r="BT183" s="88">
        <v>7.2000000000000002E-5</v>
      </c>
      <c r="BU183" s="88">
        <v>8.6000000000000003E-5</v>
      </c>
      <c r="BV183" s="88">
        <v>1.02E-4</v>
      </c>
      <c r="BW183" s="88">
        <v>1.15E-4</v>
      </c>
      <c r="BX183" s="88">
        <v>1.46E-4</v>
      </c>
      <c r="BY183" s="88">
        <v>1.73E-4</v>
      </c>
      <c r="BZ183" s="88">
        <v>2.2100000000000001E-4</v>
      </c>
      <c r="CA183" s="88">
        <v>0</v>
      </c>
      <c r="CB183" s="88">
        <v>-3.0000000000000001E-6</v>
      </c>
      <c r="CC183" s="88">
        <v>0</v>
      </c>
      <c r="CD183" s="88">
        <v>2.5900000000000001E-4</v>
      </c>
      <c r="CE183" s="88">
        <v>-3.6099999999999999E-4</v>
      </c>
      <c r="CF183" s="88">
        <v>-3.4200000000000002E-4</v>
      </c>
    </row>
    <row r="184" spans="1:84" ht="15.75" thickBot="1" x14ac:dyDescent="0.3">
      <c r="A184" s="86">
        <v>72</v>
      </c>
      <c r="B184" s="88">
        <v>9.9999999999999995E-7</v>
      </c>
      <c r="C184" s="88">
        <v>3.9999999999999998E-6</v>
      </c>
      <c r="D184" s="88">
        <v>7.9999999999999996E-6</v>
      </c>
      <c r="E184" s="88">
        <v>1.5E-5</v>
      </c>
      <c r="F184" s="88">
        <v>1.9000000000000001E-5</v>
      </c>
      <c r="G184" s="88">
        <v>2.0000000000000002E-5</v>
      </c>
      <c r="H184" s="88">
        <v>2.0000000000000002E-5</v>
      </c>
      <c r="I184" s="88">
        <v>2.0999999999999999E-5</v>
      </c>
      <c r="J184" s="88">
        <v>2.5000000000000001E-5</v>
      </c>
      <c r="K184" s="88">
        <v>3.3000000000000003E-5</v>
      </c>
      <c r="L184" s="88">
        <v>9.8999999999999994E-5</v>
      </c>
      <c r="M184" s="88">
        <v>1.7000000000000001E-4</v>
      </c>
      <c r="N184" s="88">
        <v>1.5999999999999999E-5</v>
      </c>
      <c r="O184" s="88">
        <v>6.9999999999999999E-6</v>
      </c>
      <c r="P184" s="88">
        <v>-1.8E-5</v>
      </c>
      <c r="Q184" s="88">
        <v>-3.1000000000000001E-5</v>
      </c>
      <c r="R184" s="88">
        <v>-2.4000000000000001E-5</v>
      </c>
      <c r="S184" s="88">
        <v>-7.9999999999999996E-6</v>
      </c>
      <c r="T184" s="88">
        <v>1.0000000000000001E-5</v>
      </c>
      <c r="U184" s="88">
        <v>4.3999999999999999E-5</v>
      </c>
      <c r="V184" s="88">
        <v>7.1000000000000005E-5</v>
      </c>
      <c r="W184" s="88">
        <v>1.8599999999999999E-4</v>
      </c>
      <c r="X184" s="88">
        <v>2.5900000000000001E-4</v>
      </c>
      <c r="Y184" s="88">
        <v>3.0200000000000002E-4</v>
      </c>
      <c r="Z184" s="88">
        <v>3.3E-4</v>
      </c>
      <c r="AA184" s="88">
        <v>3.5300000000000002E-4</v>
      </c>
      <c r="AB184" s="88">
        <v>3.7300000000000001E-4</v>
      </c>
      <c r="AC184" s="88">
        <v>3.9300000000000001E-4</v>
      </c>
      <c r="AD184" s="88">
        <v>4.1300000000000001E-4</v>
      </c>
      <c r="AE184" s="88">
        <v>4.3300000000000001E-4</v>
      </c>
      <c r="AF184" s="88">
        <v>3.0000000000000001E-5</v>
      </c>
      <c r="AG184" s="88">
        <v>1.9000000000000001E-5</v>
      </c>
      <c r="AH184" s="88">
        <v>2.0000000000000002E-5</v>
      </c>
      <c r="AI184" s="88">
        <v>3.1999999999999999E-5</v>
      </c>
      <c r="AJ184" s="88">
        <v>4.8999999999999998E-5</v>
      </c>
      <c r="AK184" s="88">
        <v>6.3999999999999997E-5</v>
      </c>
      <c r="AL184" s="88">
        <v>8.0000000000000007E-5</v>
      </c>
      <c r="AM184" s="88">
        <v>1.06E-4</v>
      </c>
      <c r="AN184" s="88">
        <v>1.25E-4</v>
      </c>
      <c r="AO184" s="88">
        <v>1.4300000000000001E-4</v>
      </c>
      <c r="AP184" s="88">
        <v>8.7999999999999998E-5</v>
      </c>
      <c r="AQ184" s="88">
        <v>7.7999999999999999E-5</v>
      </c>
      <c r="AR184" s="88">
        <v>1.44E-4</v>
      </c>
      <c r="AS184" s="88">
        <v>2.6899999999999998E-4</v>
      </c>
      <c r="AT184" s="88">
        <v>3.8900000000000002E-4</v>
      </c>
      <c r="AU184" s="88">
        <v>4.6000000000000001E-4</v>
      </c>
      <c r="AV184" s="88">
        <v>4.84E-4</v>
      </c>
      <c r="AW184" s="88">
        <v>4.6799999999999999E-4</v>
      </c>
      <c r="AX184" s="88">
        <v>3.9999999999999998E-6</v>
      </c>
      <c r="AY184" s="88">
        <v>7.9999999999999996E-6</v>
      </c>
      <c r="AZ184" s="88">
        <v>1.5E-5</v>
      </c>
      <c r="BA184" s="88">
        <v>1.9000000000000001E-5</v>
      </c>
      <c r="BB184" s="88">
        <v>2.0999999999999999E-5</v>
      </c>
      <c r="BC184" s="88">
        <v>2.3E-5</v>
      </c>
      <c r="BD184" s="88">
        <v>2.4000000000000001E-5</v>
      </c>
      <c r="BE184" s="88">
        <v>2.6999999999999999E-5</v>
      </c>
      <c r="BF184" s="88">
        <v>2.8E-5</v>
      </c>
      <c r="BG184" s="88">
        <v>5.3999999999999998E-5</v>
      </c>
      <c r="BH184" s="88">
        <v>8.8999999999999995E-5</v>
      </c>
      <c r="BI184" s="88">
        <v>1.26E-4</v>
      </c>
      <c r="BJ184" s="88">
        <v>1.63E-4</v>
      </c>
      <c r="BK184" s="88">
        <v>2.0100000000000001E-4</v>
      </c>
      <c r="BL184" s="88">
        <v>2.3800000000000001E-4</v>
      </c>
      <c r="BM184" s="88">
        <v>2.7399999999999999E-4</v>
      </c>
      <c r="BN184" s="88">
        <v>3.1100000000000002E-4</v>
      </c>
      <c r="BO184" s="88">
        <v>3.48E-4</v>
      </c>
      <c r="BP184" s="89">
        <v>3.9999999999999998E-6</v>
      </c>
      <c r="BQ184" s="88">
        <v>1.2E-5</v>
      </c>
      <c r="BR184" s="88">
        <v>2.5999999999999998E-5</v>
      </c>
      <c r="BS184" s="88">
        <v>5.8E-5</v>
      </c>
      <c r="BT184" s="88">
        <v>8.6000000000000003E-5</v>
      </c>
      <c r="BU184" s="88">
        <v>1.1E-4</v>
      </c>
      <c r="BV184" s="88">
        <v>1.35E-4</v>
      </c>
      <c r="BW184" s="88">
        <v>1.5699999999999999E-4</v>
      </c>
      <c r="BX184" s="88">
        <v>2.0599999999999999E-4</v>
      </c>
      <c r="BY184" s="88">
        <v>2.4699999999999999E-4</v>
      </c>
      <c r="BZ184" s="88">
        <v>3.01E-4</v>
      </c>
      <c r="CA184" s="88">
        <v>-9.0000000000000002E-6</v>
      </c>
      <c r="CB184" s="88">
        <v>-6.0000000000000002E-6</v>
      </c>
      <c r="CC184" s="88">
        <v>0</v>
      </c>
      <c r="CD184" s="88">
        <v>3.8099999999999999E-4</v>
      </c>
      <c r="CE184" s="88">
        <v>-4.9299999999999995E-4</v>
      </c>
      <c r="CF184" s="88">
        <v>-4.1800000000000002E-4</v>
      </c>
    </row>
    <row r="185" spans="1:84" ht="15.75" thickBot="1" x14ac:dyDescent="0.3">
      <c r="A185" s="86">
        <v>73</v>
      </c>
      <c r="B185" s="88">
        <v>9.9999999999999995E-7</v>
      </c>
      <c r="C185" s="88">
        <v>5.0000000000000004E-6</v>
      </c>
      <c r="D185" s="88">
        <v>1.1E-5</v>
      </c>
      <c r="E185" s="88">
        <v>2.0000000000000002E-5</v>
      </c>
      <c r="F185" s="88">
        <v>2.5000000000000001E-5</v>
      </c>
      <c r="G185" s="88">
        <v>2.9E-5</v>
      </c>
      <c r="H185" s="88">
        <v>3.1000000000000001E-5</v>
      </c>
      <c r="I185" s="88">
        <v>3.4999999999999997E-5</v>
      </c>
      <c r="J185" s="88">
        <v>4.3999999999999999E-5</v>
      </c>
      <c r="K185" s="88">
        <v>5.8E-5</v>
      </c>
      <c r="L185" s="88">
        <v>1.73E-4</v>
      </c>
      <c r="M185" s="88">
        <v>3.0200000000000002E-4</v>
      </c>
      <c r="N185" s="88">
        <v>2.1999999999999999E-5</v>
      </c>
      <c r="O185" s="88">
        <v>1.0000000000000001E-5</v>
      </c>
      <c r="P185" s="88">
        <v>-2.6999999999999999E-5</v>
      </c>
      <c r="Q185" s="88">
        <v>-4.5000000000000003E-5</v>
      </c>
      <c r="R185" s="88">
        <v>-3.6999999999999998E-5</v>
      </c>
      <c r="S185" s="88">
        <v>-1.7E-5</v>
      </c>
      <c r="T185" s="88">
        <v>6.9999999999999999E-6</v>
      </c>
      <c r="U185" s="88">
        <v>5.1E-5</v>
      </c>
      <c r="V185" s="88">
        <v>8.8999999999999995E-5</v>
      </c>
      <c r="W185" s="88">
        <v>2.5700000000000001E-4</v>
      </c>
      <c r="X185" s="88">
        <v>3.5599999999999998E-4</v>
      </c>
      <c r="Y185" s="88">
        <v>4.06E-4</v>
      </c>
      <c r="Z185" s="88">
        <v>4.3399999999999998E-4</v>
      </c>
      <c r="AA185" s="88">
        <v>4.5399999999999998E-4</v>
      </c>
      <c r="AB185" s="88">
        <v>4.7100000000000001E-4</v>
      </c>
      <c r="AC185" s="88">
        <v>4.8799999999999999E-4</v>
      </c>
      <c r="AD185" s="88">
        <v>5.0500000000000002E-4</v>
      </c>
      <c r="AE185" s="88">
        <v>5.2300000000000003E-4</v>
      </c>
      <c r="AF185" s="88">
        <v>3.6000000000000001E-5</v>
      </c>
      <c r="AG185" s="88">
        <v>2.3E-5</v>
      </c>
      <c r="AH185" s="88">
        <v>2.4000000000000001E-5</v>
      </c>
      <c r="AI185" s="88">
        <v>4.3000000000000002E-5</v>
      </c>
      <c r="AJ185" s="88">
        <v>6.7999999999999999E-5</v>
      </c>
      <c r="AK185" s="88">
        <v>9.0000000000000006E-5</v>
      </c>
      <c r="AL185" s="88">
        <v>1.13E-4</v>
      </c>
      <c r="AM185" s="88">
        <v>1.4799999999999999E-4</v>
      </c>
      <c r="AN185" s="88">
        <v>1.7100000000000001E-4</v>
      </c>
      <c r="AO185" s="88">
        <v>2.0599999999999999E-4</v>
      </c>
      <c r="AP185" s="88">
        <v>1.7000000000000001E-4</v>
      </c>
      <c r="AQ185" s="88">
        <v>1.8699999999999999E-4</v>
      </c>
      <c r="AR185" s="88">
        <v>2.9500000000000001E-4</v>
      </c>
      <c r="AS185" s="88">
        <v>4.8999999999999998E-4</v>
      </c>
      <c r="AT185" s="88">
        <v>6.8599999999999998E-4</v>
      </c>
      <c r="AU185" s="88">
        <v>8.25E-4</v>
      </c>
      <c r="AV185" s="88">
        <v>9.1E-4</v>
      </c>
      <c r="AW185" s="88">
        <v>9.4600000000000001E-4</v>
      </c>
      <c r="AX185" s="88">
        <v>6.0000000000000002E-6</v>
      </c>
      <c r="AY185" s="88">
        <v>1.1E-5</v>
      </c>
      <c r="AZ185" s="88">
        <v>2.0000000000000002E-5</v>
      </c>
      <c r="BA185" s="88">
        <v>2.5999999999999998E-5</v>
      </c>
      <c r="BB185" s="88">
        <v>2.9E-5</v>
      </c>
      <c r="BC185" s="88">
        <v>3.1999999999999999E-5</v>
      </c>
      <c r="BD185" s="88">
        <v>3.4999999999999997E-5</v>
      </c>
      <c r="BE185" s="88">
        <v>4.1E-5</v>
      </c>
      <c r="BF185" s="88">
        <v>4.3999999999999999E-5</v>
      </c>
      <c r="BG185" s="88">
        <v>9.1000000000000003E-5</v>
      </c>
      <c r="BH185" s="88">
        <v>1.4899999999999999E-4</v>
      </c>
      <c r="BI185" s="88">
        <v>2.0900000000000001E-4</v>
      </c>
      <c r="BJ185" s="88">
        <v>2.6899999999999998E-4</v>
      </c>
      <c r="BK185" s="88">
        <v>3.3E-4</v>
      </c>
      <c r="BL185" s="88">
        <v>3.8900000000000002E-4</v>
      </c>
      <c r="BM185" s="88">
        <v>4.4900000000000002E-4</v>
      </c>
      <c r="BN185" s="88">
        <v>5.0900000000000001E-4</v>
      </c>
      <c r="BO185" s="88">
        <v>5.6800000000000004E-4</v>
      </c>
      <c r="BP185" s="89">
        <v>3.0000000000000001E-6</v>
      </c>
      <c r="BQ185" s="88">
        <v>1.2E-5</v>
      </c>
      <c r="BR185" s="88">
        <v>2.6999999999999999E-5</v>
      </c>
      <c r="BS185" s="88">
        <v>6.4999999999999994E-5</v>
      </c>
      <c r="BT185" s="88">
        <v>1.02E-4</v>
      </c>
      <c r="BU185" s="88">
        <v>1.35E-4</v>
      </c>
      <c r="BV185" s="88">
        <v>1.7100000000000001E-4</v>
      </c>
      <c r="BW185" s="88">
        <v>2.04E-4</v>
      </c>
      <c r="BX185" s="88">
        <v>2.7599999999999999E-4</v>
      </c>
      <c r="BY185" s="88">
        <v>3.3799999999999998E-4</v>
      </c>
      <c r="BZ185" s="88">
        <v>4.1300000000000001E-4</v>
      </c>
      <c r="CA185" s="88">
        <v>-1.5999999999999999E-5</v>
      </c>
      <c r="CB185" s="88">
        <v>-1.0000000000000001E-5</v>
      </c>
      <c r="CC185" s="88">
        <v>0</v>
      </c>
      <c r="CD185" s="88">
        <v>5.0199999999999995E-4</v>
      </c>
      <c r="CE185" s="88">
        <v>-6.2399999999999999E-4</v>
      </c>
      <c r="CF185" s="88">
        <v>-5.1400000000000003E-4</v>
      </c>
    </row>
    <row r="186" spans="1:84" ht="15.75" thickBot="1" x14ac:dyDescent="0.3">
      <c r="A186" s="86">
        <v>74</v>
      </c>
      <c r="B186" s="88">
        <v>1.9999999999999999E-6</v>
      </c>
      <c r="C186" s="88">
        <v>6.0000000000000002E-6</v>
      </c>
      <c r="D186" s="88">
        <v>1.2999999999999999E-5</v>
      </c>
      <c r="E186" s="88">
        <v>2.3E-5</v>
      </c>
      <c r="F186" s="88">
        <v>3.0000000000000001E-5</v>
      </c>
      <c r="G186" s="88">
        <v>3.4999999999999997E-5</v>
      </c>
      <c r="H186" s="88">
        <v>4.0000000000000003E-5</v>
      </c>
      <c r="I186" s="88">
        <v>4.5000000000000003E-5</v>
      </c>
      <c r="J186" s="88">
        <v>5.8999999999999998E-5</v>
      </c>
      <c r="K186" s="88">
        <v>7.7999999999999999E-5</v>
      </c>
      <c r="L186" s="88">
        <v>2.3000000000000001E-4</v>
      </c>
      <c r="M186" s="88">
        <v>4.0400000000000001E-4</v>
      </c>
      <c r="N186" s="88">
        <v>2.5999999999999998E-5</v>
      </c>
      <c r="O186" s="88">
        <v>1.1E-5</v>
      </c>
      <c r="P186" s="88">
        <v>-3.6999999999999998E-5</v>
      </c>
      <c r="Q186" s="88">
        <v>-5.8999999999999998E-5</v>
      </c>
      <c r="R186" s="88">
        <v>-5.1E-5</v>
      </c>
      <c r="S186" s="88">
        <v>-2.8E-5</v>
      </c>
      <c r="T186" s="88">
        <v>9.9999999999999995E-7</v>
      </c>
      <c r="U186" s="88">
        <v>5.5000000000000002E-5</v>
      </c>
      <c r="V186" s="88">
        <v>1.0399999999999999E-4</v>
      </c>
      <c r="W186" s="88">
        <v>3.2600000000000001E-4</v>
      </c>
      <c r="X186" s="88">
        <v>4.5600000000000003E-4</v>
      </c>
      <c r="Y186" s="88">
        <v>5.1800000000000001E-4</v>
      </c>
      <c r="Z186" s="88">
        <v>5.5199999999999997E-4</v>
      </c>
      <c r="AA186" s="88">
        <v>5.7399999999999997E-4</v>
      </c>
      <c r="AB186" s="88">
        <v>5.9299999999999999E-4</v>
      </c>
      <c r="AC186" s="88">
        <v>6.11E-4</v>
      </c>
      <c r="AD186" s="88">
        <v>6.29E-4</v>
      </c>
      <c r="AE186" s="88">
        <v>6.4800000000000003E-4</v>
      </c>
      <c r="AF186" s="88">
        <v>4.3000000000000002E-5</v>
      </c>
      <c r="AG186" s="88">
        <v>2.6999999999999999E-5</v>
      </c>
      <c r="AH186" s="88">
        <v>2.8E-5</v>
      </c>
      <c r="AI186" s="88">
        <v>5.1999999999999997E-5</v>
      </c>
      <c r="AJ186" s="88">
        <v>8.3999999999999995E-5</v>
      </c>
      <c r="AK186" s="88">
        <v>1.13E-4</v>
      </c>
      <c r="AL186" s="88">
        <v>1.4200000000000001E-4</v>
      </c>
      <c r="AM186" s="88">
        <v>1.85E-4</v>
      </c>
      <c r="AN186" s="88">
        <v>2.14E-4</v>
      </c>
      <c r="AO186" s="88">
        <v>2.72E-4</v>
      </c>
      <c r="AP186" s="88">
        <v>2.5799999999999998E-4</v>
      </c>
      <c r="AQ186" s="88">
        <v>3.0299999999999999E-4</v>
      </c>
      <c r="AR186" s="88">
        <v>4.5399999999999998E-4</v>
      </c>
      <c r="AS186" s="88">
        <v>7.2400000000000003E-4</v>
      </c>
      <c r="AT186" s="88">
        <v>1.0039999999999999E-3</v>
      </c>
      <c r="AU186" s="88">
        <v>1.222E-3</v>
      </c>
      <c r="AV186" s="88">
        <v>1.3810000000000001E-3</v>
      </c>
      <c r="AW186" s="88">
        <v>1.485E-3</v>
      </c>
      <c r="AX186" s="88">
        <v>6.9999999999999999E-6</v>
      </c>
      <c r="AY186" s="88">
        <v>1.2999999999999999E-5</v>
      </c>
      <c r="AZ186" s="88">
        <v>2.4000000000000001E-5</v>
      </c>
      <c r="BA186" s="88">
        <v>3.1000000000000001E-5</v>
      </c>
      <c r="BB186" s="88">
        <v>3.4999999999999997E-5</v>
      </c>
      <c r="BC186" s="88">
        <v>3.8999999999999999E-5</v>
      </c>
      <c r="BD186" s="88">
        <v>4.3000000000000002E-5</v>
      </c>
      <c r="BE186" s="88">
        <v>5.1E-5</v>
      </c>
      <c r="BF186" s="88">
        <v>5.5999999999999999E-5</v>
      </c>
      <c r="BG186" s="88">
        <v>1.2E-4</v>
      </c>
      <c r="BH186" s="88">
        <v>1.9599999999999999E-4</v>
      </c>
      <c r="BI186" s="88">
        <v>2.7599999999999999E-4</v>
      </c>
      <c r="BJ186" s="88">
        <v>3.5599999999999998E-4</v>
      </c>
      <c r="BK186" s="88">
        <v>4.3600000000000003E-4</v>
      </c>
      <c r="BL186" s="88">
        <v>5.1500000000000005E-4</v>
      </c>
      <c r="BM186" s="88">
        <v>5.9400000000000002E-4</v>
      </c>
      <c r="BN186" s="88">
        <v>6.7199999999999996E-4</v>
      </c>
      <c r="BO186" s="88">
        <v>7.5100000000000004E-4</v>
      </c>
      <c r="BP186" s="89">
        <v>3.0000000000000001E-6</v>
      </c>
      <c r="BQ186" s="88">
        <v>1.2E-5</v>
      </c>
      <c r="BR186" s="88">
        <v>2.8E-5</v>
      </c>
      <c r="BS186" s="88">
        <v>6.9999999999999994E-5</v>
      </c>
      <c r="BT186" s="88">
        <v>1.15E-4</v>
      </c>
      <c r="BU186" s="88">
        <v>1.5699999999999999E-4</v>
      </c>
      <c r="BV186" s="88">
        <v>2.04E-4</v>
      </c>
      <c r="BW186" s="88">
        <v>2.4699999999999999E-4</v>
      </c>
      <c r="BX186" s="88">
        <v>3.4499999999999998E-4</v>
      </c>
      <c r="BY186" s="88">
        <v>4.3199999999999998E-4</v>
      </c>
      <c r="BZ186" s="88">
        <v>5.4799999999999998E-4</v>
      </c>
      <c r="CA186" s="88">
        <v>-2.0999999999999999E-5</v>
      </c>
      <c r="CB186" s="88">
        <v>-1.4E-5</v>
      </c>
      <c r="CC186" s="88">
        <v>0</v>
      </c>
      <c r="CD186" s="88">
        <v>5.9500000000000004E-4</v>
      </c>
      <c r="CE186" s="88">
        <v>-7.2800000000000002E-4</v>
      </c>
      <c r="CF186" s="88">
        <v>-6.0999999999999997E-4</v>
      </c>
    </row>
    <row r="187" spans="1:84" ht="15.75" thickBot="1" x14ac:dyDescent="0.3">
      <c r="A187" s="86">
        <v>75</v>
      </c>
      <c r="B187" s="88">
        <v>3.0000000000000001E-6</v>
      </c>
      <c r="C187" s="88">
        <v>9.0000000000000002E-6</v>
      </c>
      <c r="D187" s="88">
        <v>1.7E-5</v>
      </c>
      <c r="E187" s="88">
        <v>2.6999999999999999E-5</v>
      </c>
      <c r="F187" s="88">
        <v>3.3000000000000003E-5</v>
      </c>
      <c r="G187" s="88">
        <v>4.0000000000000003E-5</v>
      </c>
      <c r="H187" s="88">
        <v>4.6999999999999997E-5</v>
      </c>
      <c r="I187" s="88">
        <v>5.5999999999999999E-5</v>
      </c>
      <c r="J187" s="88">
        <v>7.4999999999999993E-5</v>
      </c>
      <c r="K187" s="88">
        <v>9.8999999999999994E-5</v>
      </c>
      <c r="L187" s="88">
        <v>2.7799999999999998E-4</v>
      </c>
      <c r="M187" s="88">
        <v>4.8099999999999998E-4</v>
      </c>
      <c r="N187" s="88">
        <v>2.6999999999999999E-5</v>
      </c>
      <c r="O187" s="88">
        <v>6.9999999999999999E-6</v>
      </c>
      <c r="P187" s="88">
        <v>-6.2000000000000003E-5</v>
      </c>
      <c r="Q187" s="88">
        <v>-9.6000000000000002E-5</v>
      </c>
      <c r="R187" s="88">
        <v>-8.7000000000000001E-5</v>
      </c>
      <c r="S187" s="88">
        <v>-5.5000000000000002E-5</v>
      </c>
      <c r="T187" s="88">
        <v>-1.7E-5</v>
      </c>
      <c r="U187" s="88">
        <v>5.8999999999999998E-5</v>
      </c>
      <c r="V187" s="88">
        <v>1.2899999999999999E-4</v>
      </c>
      <c r="W187" s="88">
        <v>4.7100000000000001E-4</v>
      </c>
      <c r="X187" s="88">
        <v>6.8400000000000004E-4</v>
      </c>
      <c r="Y187" s="88">
        <v>7.9100000000000004E-4</v>
      </c>
      <c r="Z187" s="88">
        <v>8.4999999999999995E-4</v>
      </c>
      <c r="AA187" s="88">
        <v>8.8800000000000001E-4</v>
      </c>
      <c r="AB187" s="88">
        <v>9.2000000000000003E-4</v>
      </c>
      <c r="AC187" s="88">
        <v>9.5100000000000002E-4</v>
      </c>
      <c r="AD187" s="88">
        <v>9.8200000000000002E-4</v>
      </c>
      <c r="AE187" s="88">
        <v>1.0139999999999999E-3</v>
      </c>
      <c r="AF187" s="88">
        <v>6.3E-5</v>
      </c>
      <c r="AG187" s="88">
        <v>3.8000000000000002E-5</v>
      </c>
      <c r="AH187" s="88">
        <v>3.6999999999999998E-5</v>
      </c>
      <c r="AI187" s="88">
        <v>6.8999999999999997E-5</v>
      </c>
      <c r="AJ187" s="88">
        <v>1.1400000000000001E-4</v>
      </c>
      <c r="AK187" s="88">
        <v>1.54E-4</v>
      </c>
      <c r="AL187" s="88">
        <v>1.9599999999999999E-4</v>
      </c>
      <c r="AM187" s="88">
        <v>2.5999999999999998E-4</v>
      </c>
      <c r="AN187" s="88">
        <v>3.0400000000000002E-4</v>
      </c>
      <c r="AO187" s="88">
        <v>4.2900000000000002E-4</v>
      </c>
      <c r="AP187" s="88">
        <v>4.5899999999999999E-4</v>
      </c>
      <c r="AQ187" s="88">
        <v>5.6099999999999998E-4</v>
      </c>
      <c r="AR187" s="88">
        <v>8.0999999999999996E-4</v>
      </c>
      <c r="AS187" s="88">
        <v>1.261E-3</v>
      </c>
      <c r="AT187" s="88">
        <v>1.7539999999999999E-3</v>
      </c>
      <c r="AU187" s="88">
        <v>2.173E-3</v>
      </c>
      <c r="AV187" s="88">
        <v>2.5230000000000001E-3</v>
      </c>
      <c r="AW187" s="88">
        <v>2.7980000000000001E-3</v>
      </c>
      <c r="AX187" s="88">
        <v>9.0000000000000002E-6</v>
      </c>
      <c r="AY187" s="88">
        <v>1.7E-5</v>
      </c>
      <c r="AZ187" s="88">
        <v>3.0000000000000001E-5</v>
      </c>
      <c r="BA187" s="88">
        <v>3.6999999999999998E-5</v>
      </c>
      <c r="BB187" s="88">
        <v>4.1999999999999998E-5</v>
      </c>
      <c r="BC187" s="88">
        <v>4.6999999999999997E-5</v>
      </c>
      <c r="BD187" s="88">
        <v>5.1999999999999997E-5</v>
      </c>
      <c r="BE187" s="88">
        <v>6.0999999999999999E-5</v>
      </c>
      <c r="BF187" s="88">
        <v>6.8999999999999997E-5</v>
      </c>
      <c r="BG187" s="88">
        <v>1.5200000000000001E-4</v>
      </c>
      <c r="BH187" s="88">
        <v>2.5599999999999999E-4</v>
      </c>
      <c r="BI187" s="88">
        <v>3.6299999999999999E-4</v>
      </c>
      <c r="BJ187" s="88">
        <v>4.7100000000000001E-4</v>
      </c>
      <c r="BK187" s="88">
        <v>5.7799999999999995E-4</v>
      </c>
      <c r="BL187" s="88">
        <v>6.8400000000000004E-4</v>
      </c>
      <c r="BM187" s="88">
        <v>7.9000000000000001E-4</v>
      </c>
      <c r="BN187" s="88">
        <v>8.9599999999999999E-4</v>
      </c>
      <c r="BO187" s="88">
        <v>1.0020000000000001E-3</v>
      </c>
      <c r="BP187" s="89">
        <v>3.9999999999999998E-6</v>
      </c>
      <c r="BQ187" s="88">
        <v>1.4E-5</v>
      </c>
      <c r="BR187" s="88">
        <v>3.4E-5</v>
      </c>
      <c r="BS187" s="88">
        <v>8.7000000000000001E-5</v>
      </c>
      <c r="BT187" s="88">
        <v>1.46E-4</v>
      </c>
      <c r="BU187" s="88">
        <v>2.0599999999999999E-4</v>
      </c>
      <c r="BV187" s="88">
        <v>2.7599999999999999E-4</v>
      </c>
      <c r="BW187" s="88">
        <v>3.4499999999999998E-4</v>
      </c>
      <c r="BX187" s="88">
        <v>5.0900000000000001E-4</v>
      </c>
      <c r="BY187" s="88">
        <v>6.6699999999999995E-4</v>
      </c>
      <c r="BZ187" s="88">
        <v>9.6199999999999996E-4</v>
      </c>
      <c r="CA187" s="88">
        <v>-2.4000000000000001E-5</v>
      </c>
      <c r="CB187" s="88">
        <v>-2.0999999999999999E-5</v>
      </c>
      <c r="CC187" s="88">
        <v>0</v>
      </c>
      <c r="CD187" s="88">
        <v>7.54E-4</v>
      </c>
      <c r="CE187" s="88">
        <v>-9.3800000000000003E-4</v>
      </c>
      <c r="CF187" s="88">
        <v>-8.6499999999999999E-4</v>
      </c>
    </row>
    <row r="188" spans="1:84" ht="15.75" thickBot="1" x14ac:dyDescent="0.3">
      <c r="A188" s="86">
        <v>76</v>
      </c>
      <c r="B188" s="88">
        <v>3.0000000000000001E-6</v>
      </c>
      <c r="C188" s="88">
        <v>1.1E-5</v>
      </c>
      <c r="D188" s="88">
        <v>1.9000000000000001E-5</v>
      </c>
      <c r="E188" s="88">
        <v>2.3E-5</v>
      </c>
      <c r="F188" s="88">
        <v>2.4000000000000001E-5</v>
      </c>
      <c r="G188" s="88">
        <v>2.8E-5</v>
      </c>
      <c r="H188" s="88">
        <v>3.4999999999999997E-5</v>
      </c>
      <c r="I188" s="88">
        <v>4.3000000000000002E-5</v>
      </c>
      <c r="J188" s="88">
        <v>6.0000000000000002E-5</v>
      </c>
      <c r="K188" s="88">
        <v>7.8999999999999996E-5</v>
      </c>
      <c r="L188" s="88">
        <v>1.76E-4</v>
      </c>
      <c r="M188" s="88">
        <v>2.6400000000000002E-4</v>
      </c>
      <c r="N188" s="88">
        <v>2.0999999999999999E-5</v>
      </c>
      <c r="O188" s="88">
        <v>-3.0000000000000001E-6</v>
      </c>
      <c r="P188" s="88">
        <v>-8.8999999999999995E-5</v>
      </c>
      <c r="Q188" s="88">
        <v>-1.3300000000000001E-4</v>
      </c>
      <c r="R188" s="88">
        <v>-1.25E-4</v>
      </c>
      <c r="S188" s="88">
        <v>-8.7000000000000001E-5</v>
      </c>
      <c r="T188" s="88">
        <v>-4.1999999999999998E-5</v>
      </c>
      <c r="U188" s="88">
        <v>5.1E-5</v>
      </c>
      <c r="V188" s="88">
        <v>1.3899999999999999E-4</v>
      </c>
      <c r="W188" s="88">
        <v>5.7799999999999995E-4</v>
      </c>
      <c r="X188" s="88">
        <v>8.6799999999999996E-4</v>
      </c>
      <c r="Y188" s="88">
        <v>1.021E-3</v>
      </c>
      <c r="Z188" s="88">
        <v>1.1069999999999999E-3</v>
      </c>
      <c r="AA188" s="88">
        <v>1.1640000000000001E-3</v>
      </c>
      <c r="AB188" s="88">
        <v>1.2099999999999999E-3</v>
      </c>
      <c r="AC188" s="88">
        <v>1.253E-3</v>
      </c>
      <c r="AD188" s="88">
        <v>1.2960000000000001E-3</v>
      </c>
      <c r="AE188" s="88">
        <v>1.341E-3</v>
      </c>
      <c r="AF188" s="88">
        <v>9.1000000000000003E-5</v>
      </c>
      <c r="AG188" s="88">
        <v>5.1999999999999997E-5</v>
      </c>
      <c r="AH188" s="88">
        <v>4.5000000000000003E-5</v>
      </c>
      <c r="AI188" s="88">
        <v>8.1000000000000004E-5</v>
      </c>
      <c r="AJ188" s="88">
        <v>1.3200000000000001E-4</v>
      </c>
      <c r="AK188" s="88">
        <v>1.7899999999999999E-4</v>
      </c>
      <c r="AL188" s="88">
        <v>2.3000000000000001E-4</v>
      </c>
      <c r="AM188" s="88">
        <v>3.1300000000000002E-4</v>
      </c>
      <c r="AN188" s="88">
        <v>3.7599999999999998E-4</v>
      </c>
      <c r="AO188" s="88">
        <v>5.8200000000000005E-4</v>
      </c>
      <c r="AP188" s="88">
        <v>6.4499999999999996E-4</v>
      </c>
      <c r="AQ188" s="88">
        <v>7.8700000000000005E-4</v>
      </c>
      <c r="AR188" s="88">
        <v>1.127E-3</v>
      </c>
      <c r="AS188" s="88">
        <v>1.758E-3</v>
      </c>
      <c r="AT188" s="88">
        <v>2.47E-3</v>
      </c>
      <c r="AU188" s="88">
        <v>3.1029999999999999E-3</v>
      </c>
      <c r="AV188" s="88">
        <v>3.656E-3</v>
      </c>
      <c r="AW188" s="88">
        <v>4.1130000000000003E-3</v>
      </c>
      <c r="AX188" s="88">
        <v>1.0000000000000001E-5</v>
      </c>
      <c r="AY188" s="88">
        <v>1.9000000000000001E-5</v>
      </c>
      <c r="AZ188" s="88">
        <v>3.1000000000000001E-5</v>
      </c>
      <c r="BA188" s="88">
        <v>3.6999999999999998E-5</v>
      </c>
      <c r="BB188" s="88">
        <v>4.0000000000000003E-5</v>
      </c>
      <c r="BC188" s="88">
        <v>4.3000000000000002E-5</v>
      </c>
      <c r="BD188" s="88">
        <v>4.6E-5</v>
      </c>
      <c r="BE188" s="88">
        <v>5.1999999999999997E-5</v>
      </c>
      <c r="BF188" s="88">
        <v>5.7000000000000003E-5</v>
      </c>
      <c r="BG188" s="88">
        <v>1.3200000000000001E-4</v>
      </c>
      <c r="BH188" s="88">
        <v>2.33E-4</v>
      </c>
      <c r="BI188" s="88">
        <v>3.4000000000000002E-4</v>
      </c>
      <c r="BJ188" s="88">
        <v>4.46E-4</v>
      </c>
      <c r="BK188" s="88">
        <v>5.5199999999999997E-4</v>
      </c>
      <c r="BL188" s="88">
        <v>6.5700000000000003E-4</v>
      </c>
      <c r="BM188" s="88">
        <v>7.6099999999999996E-4</v>
      </c>
      <c r="BN188" s="88">
        <v>8.6499999999999999E-4</v>
      </c>
      <c r="BO188" s="88">
        <v>9.7000000000000005E-4</v>
      </c>
      <c r="BP188" s="89">
        <v>5.0000000000000004E-6</v>
      </c>
      <c r="BQ188" s="88">
        <v>1.9000000000000001E-5</v>
      </c>
      <c r="BR188" s="88">
        <v>4.1999999999999998E-5</v>
      </c>
      <c r="BS188" s="88">
        <v>1.03E-4</v>
      </c>
      <c r="BT188" s="88">
        <v>1.73E-4</v>
      </c>
      <c r="BU188" s="88">
        <v>2.4699999999999999E-4</v>
      </c>
      <c r="BV188" s="88">
        <v>3.3799999999999998E-4</v>
      </c>
      <c r="BW188" s="88">
        <v>4.3199999999999998E-4</v>
      </c>
      <c r="BX188" s="88">
        <v>6.6699999999999995E-4</v>
      </c>
      <c r="BY188" s="88">
        <v>9.1299999999999997E-4</v>
      </c>
      <c r="BZ188" s="88">
        <v>1.5319999999999999E-3</v>
      </c>
      <c r="CA188" s="88">
        <v>-1.2999999999999999E-5</v>
      </c>
      <c r="CB188" s="88">
        <v>-2.4000000000000001E-5</v>
      </c>
      <c r="CC188" s="88">
        <v>-9.9999999999999995E-7</v>
      </c>
      <c r="CD188" s="88">
        <v>8.3699999999999996E-4</v>
      </c>
      <c r="CE188" s="88">
        <v>-1.1039999999999999E-3</v>
      </c>
      <c r="CF188" s="88">
        <v>-1.137E-3</v>
      </c>
    </row>
    <row r="189" spans="1:84" ht="15.75" thickBot="1" x14ac:dyDescent="0.3">
      <c r="A189" s="86">
        <v>77</v>
      </c>
      <c r="B189" s="88">
        <v>3.0000000000000001E-6</v>
      </c>
      <c r="C189" s="88">
        <v>6.9999999999999999E-6</v>
      </c>
      <c r="D189" s="88">
        <v>-6.0000000000000002E-6</v>
      </c>
      <c r="E189" s="88">
        <v>-7.7999999999999999E-5</v>
      </c>
      <c r="F189" s="88">
        <v>-1.4300000000000001E-4</v>
      </c>
      <c r="G189" s="88">
        <v>-1.7899999999999999E-4</v>
      </c>
      <c r="H189" s="88">
        <v>-1.9900000000000001E-4</v>
      </c>
      <c r="I189" s="88">
        <v>-2.1800000000000001E-4</v>
      </c>
      <c r="J189" s="88">
        <v>-2.7799999999999998E-4</v>
      </c>
      <c r="K189" s="88">
        <v>-3.97E-4</v>
      </c>
      <c r="L189" s="88">
        <v>-1.8879999999999999E-3</v>
      </c>
      <c r="M189" s="88">
        <v>-4.0210000000000003E-3</v>
      </c>
      <c r="N189" s="88">
        <v>-2.4000000000000001E-5</v>
      </c>
      <c r="O189" s="88">
        <v>-7.7999999999999999E-5</v>
      </c>
      <c r="P189" s="88">
        <v>-1.8900000000000001E-4</v>
      </c>
      <c r="Q189" s="88">
        <v>-2.4499999999999999E-4</v>
      </c>
      <c r="R189" s="88">
        <v>-2.42E-4</v>
      </c>
      <c r="S189" s="88">
        <v>-2.05E-4</v>
      </c>
      <c r="T189" s="88">
        <v>-1.63E-4</v>
      </c>
      <c r="U189" s="88">
        <v>-7.7999999999999999E-5</v>
      </c>
      <c r="V189" s="88">
        <v>-1.0000000000000001E-5</v>
      </c>
      <c r="W189" s="88">
        <v>2.8800000000000001E-4</v>
      </c>
      <c r="X189" s="88">
        <v>4.86E-4</v>
      </c>
      <c r="Y189" s="88">
        <v>5.5699999999999999E-4</v>
      </c>
      <c r="Z189" s="88">
        <v>5.44E-4</v>
      </c>
      <c r="AA189" s="88">
        <v>4.8700000000000002E-4</v>
      </c>
      <c r="AB189" s="88">
        <v>4.0999999999999999E-4</v>
      </c>
      <c r="AC189" s="88">
        <v>3.2600000000000001E-4</v>
      </c>
      <c r="AD189" s="88">
        <v>2.41E-4</v>
      </c>
      <c r="AE189" s="88">
        <v>1.5699999999999999E-4</v>
      </c>
      <c r="AF189" s="88">
        <v>2.22E-4</v>
      </c>
      <c r="AG189" s="88">
        <v>1.13E-4</v>
      </c>
      <c r="AH189" s="88">
        <v>8.7000000000000001E-5</v>
      </c>
      <c r="AI189" s="88">
        <v>8.7999999999999998E-5</v>
      </c>
      <c r="AJ189" s="88">
        <v>9.5000000000000005E-5</v>
      </c>
      <c r="AK189" s="88">
        <v>1.1E-4</v>
      </c>
      <c r="AL189" s="88">
        <v>1.44E-4</v>
      </c>
      <c r="AM189" s="88">
        <v>2.4499999999999999E-4</v>
      </c>
      <c r="AN189" s="88">
        <v>3.7100000000000002E-4</v>
      </c>
      <c r="AO189" s="88">
        <v>8.2700000000000004E-4</v>
      </c>
      <c r="AP189" s="88">
        <v>7.8899999999999999E-4</v>
      </c>
      <c r="AQ189" s="88">
        <v>7.8899999999999999E-4</v>
      </c>
      <c r="AR189" s="88">
        <v>1.116E-3</v>
      </c>
      <c r="AS189" s="88">
        <v>1.887E-3</v>
      </c>
      <c r="AT189" s="88">
        <v>2.8419999999999999E-3</v>
      </c>
      <c r="AU189" s="88">
        <v>3.735E-3</v>
      </c>
      <c r="AV189" s="88">
        <v>4.5189999999999996E-3</v>
      </c>
      <c r="AW189" s="88">
        <v>5.1619999999999999E-3</v>
      </c>
      <c r="AX189" s="88">
        <v>7.9999999999999996E-6</v>
      </c>
      <c r="AY189" s="88">
        <v>7.9999999999999996E-6</v>
      </c>
      <c r="AZ189" s="88">
        <v>0</v>
      </c>
      <c r="BA189" s="88">
        <v>-1.2999999999999999E-5</v>
      </c>
      <c r="BB189" s="88">
        <v>-3.0000000000000001E-5</v>
      </c>
      <c r="BC189" s="88">
        <v>-4.8999999999999998E-5</v>
      </c>
      <c r="BD189" s="88">
        <v>-6.9999999999999994E-5</v>
      </c>
      <c r="BE189" s="88">
        <v>-1.12E-4</v>
      </c>
      <c r="BF189" s="88">
        <v>-1.45E-4</v>
      </c>
      <c r="BG189" s="88">
        <v>-3.3100000000000002E-4</v>
      </c>
      <c r="BH189" s="88">
        <v>-4.9299999999999995E-4</v>
      </c>
      <c r="BI189" s="88">
        <v>-6.5300000000000004E-4</v>
      </c>
      <c r="BJ189" s="88">
        <v>-8.0999999999999996E-4</v>
      </c>
      <c r="BK189" s="88">
        <v>-9.6699999999999998E-4</v>
      </c>
      <c r="BL189" s="88">
        <v>-1.124E-3</v>
      </c>
      <c r="BM189" s="88">
        <v>-1.2800000000000001E-3</v>
      </c>
      <c r="BN189" s="88">
        <v>-1.4350000000000001E-3</v>
      </c>
      <c r="BO189" s="88">
        <v>-1.591E-3</v>
      </c>
      <c r="BP189" s="89">
        <v>1.1E-5</v>
      </c>
      <c r="BQ189" s="88">
        <v>3.4E-5</v>
      </c>
      <c r="BR189" s="88">
        <v>6.9999999999999994E-5</v>
      </c>
      <c r="BS189" s="88">
        <v>1.47E-4</v>
      </c>
      <c r="BT189" s="88">
        <v>2.2100000000000001E-4</v>
      </c>
      <c r="BU189" s="88">
        <v>3.01E-4</v>
      </c>
      <c r="BV189" s="88">
        <v>4.1300000000000001E-4</v>
      </c>
      <c r="BW189" s="88">
        <v>5.4799999999999998E-4</v>
      </c>
      <c r="BX189" s="88">
        <v>9.6199999999999996E-4</v>
      </c>
      <c r="BY189" s="88">
        <v>1.5319999999999999E-3</v>
      </c>
      <c r="BZ189" s="88">
        <v>4.692E-3</v>
      </c>
      <c r="CA189" s="88">
        <v>1.3300000000000001E-4</v>
      </c>
      <c r="CB189" s="88">
        <v>1.5999999999999999E-5</v>
      </c>
      <c r="CC189" s="88">
        <v>-9.0000000000000002E-6</v>
      </c>
      <c r="CD189" s="88">
        <v>9.8799999999999995E-4</v>
      </c>
      <c r="CE189" s="88">
        <v>-1.5479999999999999E-3</v>
      </c>
      <c r="CF189" s="88">
        <v>-2.068E-3</v>
      </c>
    </row>
    <row r="190" spans="1:84" ht="15.75" thickBot="1" x14ac:dyDescent="0.3">
      <c r="A190" s="86">
        <v>78</v>
      </c>
      <c r="B190" s="88">
        <v>-6.0000000000000002E-6</v>
      </c>
      <c r="C190" s="88">
        <v>-2.0999999999999999E-5</v>
      </c>
      <c r="D190" s="88">
        <v>-5.3000000000000001E-5</v>
      </c>
      <c r="E190" s="88">
        <v>-1.1400000000000001E-4</v>
      </c>
      <c r="F190" s="88">
        <v>-1.5200000000000001E-4</v>
      </c>
      <c r="G190" s="88">
        <v>-1.74E-4</v>
      </c>
      <c r="H190" s="88">
        <v>-1.8900000000000001E-4</v>
      </c>
      <c r="I190" s="88">
        <v>-2.05E-4</v>
      </c>
      <c r="J190" s="88">
        <v>-2.34E-4</v>
      </c>
      <c r="K190" s="88">
        <v>-2.63E-4</v>
      </c>
      <c r="L190" s="88">
        <v>-4.57E-4</v>
      </c>
      <c r="M190" s="88">
        <v>-6.9099999999999999E-4</v>
      </c>
      <c r="N190" s="88">
        <v>-1.15E-4</v>
      </c>
      <c r="O190" s="88">
        <v>-1.55E-4</v>
      </c>
      <c r="P190" s="88">
        <v>-1.8699999999999999E-4</v>
      </c>
      <c r="Q190" s="88">
        <v>-2.1100000000000001E-4</v>
      </c>
      <c r="R190" s="88">
        <v>-2.3900000000000001E-4</v>
      </c>
      <c r="S190" s="88">
        <v>-2.6400000000000002E-4</v>
      </c>
      <c r="T190" s="88">
        <v>-2.9300000000000002E-4</v>
      </c>
      <c r="U190" s="88">
        <v>-3.3399999999999999E-4</v>
      </c>
      <c r="V190" s="88">
        <v>-3.77E-4</v>
      </c>
      <c r="W190" s="88">
        <v>-6.4099999999999997E-4</v>
      </c>
      <c r="X190" s="88">
        <v>-8.5400000000000005E-4</v>
      </c>
      <c r="Y190" s="88">
        <v>-1.023E-3</v>
      </c>
      <c r="Z190" s="88">
        <v>-1.17E-3</v>
      </c>
      <c r="AA190" s="88">
        <v>-1.307E-3</v>
      </c>
      <c r="AB190" s="88">
        <v>-1.441E-3</v>
      </c>
      <c r="AC190" s="88">
        <v>-1.5740000000000001E-3</v>
      </c>
      <c r="AD190" s="88">
        <v>-1.707E-3</v>
      </c>
      <c r="AE190" s="88">
        <v>-1.8400000000000001E-3</v>
      </c>
      <c r="AF190" s="88">
        <v>2.4000000000000001E-5</v>
      </c>
      <c r="AG190" s="88">
        <v>9.9999999999999995E-7</v>
      </c>
      <c r="AH190" s="88">
        <v>-6.7999999999999999E-5</v>
      </c>
      <c r="AI190" s="88">
        <v>-1.3899999999999999E-4</v>
      </c>
      <c r="AJ190" s="88">
        <v>-1.8699999999999999E-4</v>
      </c>
      <c r="AK190" s="88">
        <v>-2.1000000000000001E-4</v>
      </c>
      <c r="AL190" s="88">
        <v>-2.2599999999999999E-4</v>
      </c>
      <c r="AM190" s="88">
        <v>-2.2599999999999999E-4</v>
      </c>
      <c r="AN190" s="88">
        <v>-2.0799999999999999E-4</v>
      </c>
      <c r="AO190" s="88">
        <v>-2.13E-4</v>
      </c>
      <c r="AP190" s="88">
        <v>-3.5599999999999998E-4</v>
      </c>
      <c r="AQ190" s="88">
        <v>-5.0699999999999996E-4</v>
      </c>
      <c r="AR190" s="88">
        <v>-6.0499999999999996E-4</v>
      </c>
      <c r="AS190" s="88">
        <v>-6.9700000000000003E-4</v>
      </c>
      <c r="AT190" s="88">
        <v>-7.3300000000000004E-4</v>
      </c>
      <c r="AU190" s="88">
        <v>-7.2599999999999997E-4</v>
      </c>
      <c r="AV190" s="88">
        <v>-7.1199999999999996E-4</v>
      </c>
      <c r="AW190" s="88">
        <v>-6.9899999999999997E-4</v>
      </c>
      <c r="AX190" s="88">
        <v>-1.2999999999999999E-5</v>
      </c>
      <c r="AY190" s="88">
        <v>-2.5999999999999998E-5</v>
      </c>
      <c r="AZ190" s="88">
        <v>-5.1E-5</v>
      </c>
      <c r="BA190" s="88">
        <v>-7.2000000000000002E-5</v>
      </c>
      <c r="BB190" s="88">
        <v>-8.7999999999999998E-5</v>
      </c>
      <c r="BC190" s="88">
        <v>-1.05E-4</v>
      </c>
      <c r="BD190" s="88">
        <v>-1.21E-4</v>
      </c>
      <c r="BE190" s="88">
        <v>-1.4799999999999999E-4</v>
      </c>
      <c r="BF190" s="88">
        <v>-1.66E-4</v>
      </c>
      <c r="BG190" s="88">
        <v>-3.0899999999999998E-4</v>
      </c>
      <c r="BH190" s="88">
        <v>-4.5300000000000001E-4</v>
      </c>
      <c r="BI190" s="88">
        <v>-5.9599999999999996E-4</v>
      </c>
      <c r="BJ190" s="88">
        <v>-7.3700000000000002E-4</v>
      </c>
      <c r="BK190" s="88">
        <v>-8.7799999999999998E-4</v>
      </c>
      <c r="BL190" s="88">
        <v>-1.018E-3</v>
      </c>
      <c r="BM190" s="88">
        <v>-1.158E-3</v>
      </c>
      <c r="BN190" s="88">
        <v>-1.2979999999999999E-3</v>
      </c>
      <c r="BO190" s="88">
        <v>-1.4369999999999999E-3</v>
      </c>
      <c r="BP190" s="89">
        <v>1.9999999999999999E-6</v>
      </c>
      <c r="BQ190" s="88">
        <v>5.0000000000000004E-6</v>
      </c>
      <c r="BR190" s="88">
        <v>7.9999999999999996E-6</v>
      </c>
      <c r="BS190" s="88">
        <v>6.9999999999999999E-6</v>
      </c>
      <c r="BT190" s="88">
        <v>0</v>
      </c>
      <c r="BU190" s="88">
        <v>-9.0000000000000002E-6</v>
      </c>
      <c r="BV190" s="88">
        <v>-1.5999999999999999E-5</v>
      </c>
      <c r="BW190" s="88">
        <v>-2.0999999999999999E-5</v>
      </c>
      <c r="BX190" s="88">
        <v>-2.4000000000000001E-5</v>
      </c>
      <c r="BY190" s="88">
        <v>-1.2999999999999999E-5</v>
      </c>
      <c r="BZ190" s="88">
        <v>1.3300000000000001E-4</v>
      </c>
      <c r="CA190" s="88">
        <v>5.4600000000000004E-4</v>
      </c>
      <c r="CB190" s="88">
        <v>9.0000000000000006E-5</v>
      </c>
      <c r="CC190" s="88">
        <v>-3.9999999999999998E-6</v>
      </c>
      <c r="CD190" s="88">
        <v>-8.9700000000000001E-4</v>
      </c>
      <c r="CE190" s="88">
        <v>-1.36E-4</v>
      </c>
      <c r="CF190" s="88">
        <v>6.9700000000000003E-4</v>
      </c>
    </row>
    <row r="191" spans="1:84" ht="15.75" thickBot="1" x14ac:dyDescent="0.3">
      <c r="A191" s="86">
        <v>79</v>
      </c>
      <c r="B191" s="88">
        <v>-9.9999999999999995E-7</v>
      </c>
      <c r="C191" s="88">
        <v>-6.0000000000000002E-6</v>
      </c>
      <c r="D191" s="88">
        <v>-1.5E-5</v>
      </c>
      <c r="E191" s="88">
        <v>-3.3000000000000003E-5</v>
      </c>
      <c r="F191" s="88">
        <v>-4.5000000000000003E-5</v>
      </c>
      <c r="G191" s="88">
        <v>-5.5000000000000002E-5</v>
      </c>
      <c r="H191" s="88">
        <v>-6.4999999999999994E-5</v>
      </c>
      <c r="I191" s="88">
        <v>-7.4999999999999993E-5</v>
      </c>
      <c r="J191" s="88">
        <v>-9.2999999999999997E-5</v>
      </c>
      <c r="K191" s="88">
        <v>-1.11E-4</v>
      </c>
      <c r="L191" s="88">
        <v>-2.14E-4</v>
      </c>
      <c r="M191" s="88">
        <v>-3.3599999999999998E-4</v>
      </c>
      <c r="N191" s="88">
        <v>-2.5000000000000001E-5</v>
      </c>
      <c r="O191" s="88">
        <v>-3.1000000000000001E-5</v>
      </c>
      <c r="P191" s="88">
        <v>-2.4000000000000001E-5</v>
      </c>
      <c r="Q191" s="88">
        <v>-1.5999999999999999E-5</v>
      </c>
      <c r="R191" s="88">
        <v>-1.1E-5</v>
      </c>
      <c r="S191" s="88">
        <v>-9.0000000000000002E-6</v>
      </c>
      <c r="T191" s="88">
        <v>-1.0000000000000001E-5</v>
      </c>
      <c r="U191" s="88">
        <v>-1.5E-5</v>
      </c>
      <c r="V191" s="88">
        <v>-2.3E-5</v>
      </c>
      <c r="W191" s="88">
        <v>-7.2000000000000002E-5</v>
      </c>
      <c r="X191" s="88">
        <v>-9.7999999999999997E-5</v>
      </c>
      <c r="Y191" s="88">
        <v>-1.06E-4</v>
      </c>
      <c r="Z191" s="88">
        <v>-1.05E-4</v>
      </c>
      <c r="AA191" s="88">
        <v>-9.8999999999999994E-5</v>
      </c>
      <c r="AB191" s="88">
        <v>-9.2999999999999997E-5</v>
      </c>
      <c r="AC191" s="88">
        <v>-8.6000000000000003E-5</v>
      </c>
      <c r="AD191" s="88">
        <v>-8.0000000000000007E-5</v>
      </c>
      <c r="AE191" s="88">
        <v>-7.2999999999999999E-5</v>
      </c>
      <c r="AF191" s="88">
        <v>-3.0000000000000001E-6</v>
      </c>
      <c r="AG191" s="88">
        <v>-1.8E-5</v>
      </c>
      <c r="AH191" s="88">
        <v>-3.3000000000000003E-5</v>
      </c>
      <c r="AI191" s="88">
        <v>-4.3000000000000002E-5</v>
      </c>
      <c r="AJ191" s="88">
        <v>-5.1999999999999997E-5</v>
      </c>
      <c r="AK191" s="88">
        <v>-5.7000000000000003E-5</v>
      </c>
      <c r="AL191" s="88">
        <v>-6.2000000000000003E-5</v>
      </c>
      <c r="AM191" s="88">
        <v>-6.0000000000000002E-5</v>
      </c>
      <c r="AN191" s="88">
        <v>-5.0000000000000002E-5</v>
      </c>
      <c r="AO191" s="88">
        <v>6.9999999999999999E-6</v>
      </c>
      <c r="AP191" s="88">
        <v>1.4E-5</v>
      </c>
      <c r="AQ191" s="88">
        <v>9.9999999999999995E-7</v>
      </c>
      <c r="AR191" s="88">
        <v>9.9999999999999995E-7</v>
      </c>
      <c r="AS191" s="88">
        <v>2.4000000000000001E-5</v>
      </c>
      <c r="AT191" s="88">
        <v>6.7000000000000002E-5</v>
      </c>
      <c r="AU191" s="88">
        <v>1.15E-4</v>
      </c>
      <c r="AV191" s="88">
        <v>1.6100000000000001E-4</v>
      </c>
      <c r="AW191" s="88">
        <v>1.9900000000000001E-4</v>
      </c>
      <c r="AX191" s="88">
        <v>-1.9999999999999999E-6</v>
      </c>
      <c r="AY191" s="88">
        <v>-3.9999999999999998E-6</v>
      </c>
      <c r="AZ191" s="88">
        <v>-1.1E-5</v>
      </c>
      <c r="BA191" s="88">
        <v>-1.7E-5</v>
      </c>
      <c r="BB191" s="88">
        <v>-2.1999999999999999E-5</v>
      </c>
      <c r="BC191" s="88">
        <v>-2.6999999999999999E-5</v>
      </c>
      <c r="BD191" s="88">
        <v>-3.1999999999999999E-5</v>
      </c>
      <c r="BE191" s="88">
        <v>-4.0000000000000003E-5</v>
      </c>
      <c r="BF191" s="88">
        <v>-4.5000000000000003E-5</v>
      </c>
      <c r="BG191" s="88">
        <v>-8.7000000000000001E-5</v>
      </c>
      <c r="BH191" s="88">
        <v>-1.2300000000000001E-4</v>
      </c>
      <c r="BI191" s="88">
        <v>-1.56E-4</v>
      </c>
      <c r="BJ191" s="88">
        <v>-1.85E-4</v>
      </c>
      <c r="BK191" s="88">
        <v>-2.14E-4</v>
      </c>
      <c r="BL191" s="88">
        <v>-2.43E-4</v>
      </c>
      <c r="BM191" s="88">
        <v>-2.7099999999999997E-4</v>
      </c>
      <c r="BN191" s="88">
        <v>-2.99E-4</v>
      </c>
      <c r="BO191" s="88">
        <v>-3.28E-4</v>
      </c>
      <c r="BP191" s="89">
        <v>0</v>
      </c>
      <c r="BQ191" s="88">
        <v>9.9999999999999995E-7</v>
      </c>
      <c r="BR191" s="88">
        <v>9.9999999999999995E-7</v>
      </c>
      <c r="BS191" s="88">
        <v>0</v>
      </c>
      <c r="BT191" s="88">
        <v>-3.0000000000000001E-6</v>
      </c>
      <c r="BU191" s="88">
        <v>-6.0000000000000002E-6</v>
      </c>
      <c r="BV191" s="88">
        <v>-1.0000000000000001E-5</v>
      </c>
      <c r="BW191" s="88">
        <v>-1.4E-5</v>
      </c>
      <c r="BX191" s="88">
        <v>-2.0999999999999999E-5</v>
      </c>
      <c r="BY191" s="88">
        <v>-2.4000000000000001E-5</v>
      </c>
      <c r="BZ191" s="88">
        <v>1.5999999999999999E-5</v>
      </c>
      <c r="CA191" s="88">
        <v>9.0000000000000006E-5</v>
      </c>
      <c r="CB191" s="88">
        <v>9.3999999999999994E-5</v>
      </c>
      <c r="CC191" s="88">
        <v>-5.0000000000000004E-6</v>
      </c>
      <c r="CD191" s="88">
        <v>-1.22E-4</v>
      </c>
      <c r="CE191" s="88">
        <v>-7.8999999999999996E-5</v>
      </c>
      <c r="CF191" s="88">
        <v>3.4E-5</v>
      </c>
    </row>
    <row r="192" spans="1:84" ht="15.75" thickBot="1" x14ac:dyDescent="0.3">
      <c r="A192" s="86">
        <v>80</v>
      </c>
      <c r="B192" s="88">
        <v>0</v>
      </c>
      <c r="C192" s="88">
        <v>9.9999999999999995E-7</v>
      </c>
      <c r="D192" s="88">
        <v>3.0000000000000001E-6</v>
      </c>
      <c r="E192" s="88">
        <v>9.0000000000000002E-6</v>
      </c>
      <c r="F192" s="88">
        <v>1.2999999999999999E-5</v>
      </c>
      <c r="G192" s="88">
        <v>1.5999999999999999E-5</v>
      </c>
      <c r="H192" s="88">
        <v>1.9000000000000001E-5</v>
      </c>
      <c r="I192" s="88">
        <v>2.0999999999999999E-5</v>
      </c>
      <c r="J192" s="88">
        <v>2.4000000000000001E-5</v>
      </c>
      <c r="K192" s="88">
        <v>2.5000000000000001E-5</v>
      </c>
      <c r="L192" s="88">
        <v>2.5000000000000001E-5</v>
      </c>
      <c r="M192" s="88">
        <v>2.4000000000000001E-5</v>
      </c>
      <c r="N192" s="88">
        <v>-5.0000000000000004E-6</v>
      </c>
      <c r="O192" s="88">
        <v>-6.0000000000000002E-6</v>
      </c>
      <c r="P192" s="88">
        <v>-5.0000000000000004E-6</v>
      </c>
      <c r="Q192" s="88">
        <v>-3.9999999999999998E-6</v>
      </c>
      <c r="R192" s="88">
        <v>-3.0000000000000001E-6</v>
      </c>
      <c r="S192" s="88">
        <v>-1.9999999999999999E-6</v>
      </c>
      <c r="T192" s="88">
        <v>-9.9999999999999995E-7</v>
      </c>
      <c r="U192" s="88">
        <v>0</v>
      </c>
      <c r="V192" s="88">
        <v>9.9999999999999995E-7</v>
      </c>
      <c r="W192" s="88">
        <v>1.5E-5</v>
      </c>
      <c r="X192" s="88">
        <v>3.3000000000000003E-5</v>
      </c>
      <c r="Y192" s="88">
        <v>5.1999999999999997E-5</v>
      </c>
      <c r="Z192" s="88">
        <v>6.9999999999999994E-5</v>
      </c>
      <c r="AA192" s="88">
        <v>8.7999999999999998E-5</v>
      </c>
      <c r="AB192" s="88">
        <v>1.06E-4</v>
      </c>
      <c r="AC192" s="88">
        <v>1.2300000000000001E-4</v>
      </c>
      <c r="AD192" s="88">
        <v>1.4100000000000001E-4</v>
      </c>
      <c r="AE192" s="88">
        <v>1.5799999999999999E-4</v>
      </c>
      <c r="AF192" s="88">
        <v>-9.9999999999999995E-7</v>
      </c>
      <c r="AG192" s="88">
        <v>1.9999999999999999E-6</v>
      </c>
      <c r="AH192" s="88">
        <v>6.9999999999999999E-6</v>
      </c>
      <c r="AI192" s="88">
        <v>1.2E-5</v>
      </c>
      <c r="AJ192" s="88">
        <v>1.5E-5</v>
      </c>
      <c r="AK192" s="88">
        <v>1.7E-5</v>
      </c>
      <c r="AL192" s="88">
        <v>1.9000000000000001E-5</v>
      </c>
      <c r="AM192" s="88">
        <v>2.0999999999999999E-5</v>
      </c>
      <c r="AN192" s="88">
        <v>2.0999999999999999E-5</v>
      </c>
      <c r="AO192" s="88">
        <v>2.4000000000000001E-5</v>
      </c>
      <c r="AP192" s="88">
        <v>3.4E-5</v>
      </c>
      <c r="AQ192" s="88">
        <v>4.8999999999999998E-5</v>
      </c>
      <c r="AR192" s="88">
        <v>6.4999999999999994E-5</v>
      </c>
      <c r="AS192" s="88">
        <v>8.5000000000000006E-5</v>
      </c>
      <c r="AT192" s="88">
        <v>1.01E-4</v>
      </c>
      <c r="AU192" s="88">
        <v>1.1E-4</v>
      </c>
      <c r="AV192" s="88">
        <v>1.17E-4</v>
      </c>
      <c r="AW192" s="88">
        <v>1.21E-4</v>
      </c>
      <c r="AX192" s="88">
        <v>9.9999999999999995E-7</v>
      </c>
      <c r="AY192" s="88">
        <v>1.9999999999999999E-6</v>
      </c>
      <c r="AZ192" s="88">
        <v>3.9999999999999998E-6</v>
      </c>
      <c r="BA192" s="88">
        <v>5.0000000000000004E-6</v>
      </c>
      <c r="BB192" s="88">
        <v>6.9999999999999999E-6</v>
      </c>
      <c r="BC192" s="88">
        <v>7.9999999999999996E-6</v>
      </c>
      <c r="BD192" s="88">
        <v>9.0000000000000002E-6</v>
      </c>
      <c r="BE192" s="88">
        <v>1.0000000000000001E-5</v>
      </c>
      <c r="BF192" s="88">
        <v>1.1E-5</v>
      </c>
      <c r="BG192" s="88">
        <v>1.5999999999999999E-5</v>
      </c>
      <c r="BH192" s="88">
        <v>1.9000000000000001E-5</v>
      </c>
      <c r="BI192" s="88">
        <v>2.1999999999999999E-5</v>
      </c>
      <c r="BJ192" s="88">
        <v>2.5000000000000001E-5</v>
      </c>
      <c r="BK192" s="88">
        <v>2.6999999999999999E-5</v>
      </c>
      <c r="BL192" s="88">
        <v>3.0000000000000001E-5</v>
      </c>
      <c r="BM192" s="88">
        <v>3.1999999999999999E-5</v>
      </c>
      <c r="BN192" s="88">
        <v>3.4E-5</v>
      </c>
      <c r="BO192" s="88">
        <v>3.6999999999999998E-5</v>
      </c>
      <c r="BP192" s="89">
        <v>0</v>
      </c>
      <c r="BQ192" s="88">
        <v>0</v>
      </c>
      <c r="BR192" s="88">
        <v>0</v>
      </c>
      <c r="BS192" s="88">
        <v>0</v>
      </c>
      <c r="BT192" s="88">
        <v>0</v>
      </c>
      <c r="BU192" s="88">
        <v>0</v>
      </c>
      <c r="BV192" s="88">
        <v>0</v>
      </c>
      <c r="BW192" s="88">
        <v>0</v>
      </c>
      <c r="BX192" s="88">
        <v>0</v>
      </c>
      <c r="BY192" s="88">
        <v>-9.9999999999999995E-7</v>
      </c>
      <c r="BZ192" s="88">
        <v>-9.0000000000000002E-6</v>
      </c>
      <c r="CA192" s="88">
        <v>-3.9999999999999998E-6</v>
      </c>
      <c r="CB192" s="88">
        <v>-5.0000000000000004E-6</v>
      </c>
      <c r="CC192" s="88">
        <v>3.9999999999999998E-6</v>
      </c>
      <c r="CD192" s="88">
        <v>-9.1000000000000003E-5</v>
      </c>
      <c r="CE192" s="88">
        <v>2.8E-5</v>
      </c>
      <c r="CF192" s="88">
        <v>-1.4E-5</v>
      </c>
    </row>
    <row r="193" spans="1:84" ht="15.75" thickBot="1" x14ac:dyDescent="0.3">
      <c r="A193" s="86">
        <v>81</v>
      </c>
      <c r="B193" s="88">
        <v>4.3999999999999999E-5</v>
      </c>
      <c r="C193" s="88">
        <v>1.44E-4</v>
      </c>
      <c r="D193" s="88">
        <v>3.3300000000000002E-4</v>
      </c>
      <c r="E193" s="88">
        <v>8.2600000000000002E-4</v>
      </c>
      <c r="F193" s="88">
        <v>1.4729999999999999E-3</v>
      </c>
      <c r="G193" s="88">
        <v>2.232E-3</v>
      </c>
      <c r="H193" s="88">
        <v>3.0479999999999999E-3</v>
      </c>
      <c r="I193" s="88">
        <v>3.9379999999999997E-3</v>
      </c>
      <c r="J193" s="88">
        <v>5.6779999999999999E-3</v>
      </c>
      <c r="K193" s="88">
        <v>7.3569999999999998E-3</v>
      </c>
      <c r="L193" s="88">
        <v>1.5343000000000001E-2</v>
      </c>
      <c r="M193" s="88">
        <v>2.2152000000000002E-2</v>
      </c>
      <c r="N193" s="88">
        <v>1.74E-4</v>
      </c>
      <c r="O193" s="88">
        <v>2.4800000000000001E-4</v>
      </c>
      <c r="P193" s="88">
        <v>1.09E-3</v>
      </c>
      <c r="Q193" s="88">
        <v>2.0890000000000001E-3</v>
      </c>
      <c r="R193" s="88">
        <v>2.9459999999999998E-3</v>
      </c>
      <c r="S193" s="88">
        <v>3.6129999999999999E-3</v>
      </c>
      <c r="T193" s="88">
        <v>4.261E-3</v>
      </c>
      <c r="U193" s="88">
        <v>5.2750000000000002E-3</v>
      </c>
      <c r="V193" s="88">
        <v>6.3810000000000004E-3</v>
      </c>
      <c r="W193" s="88">
        <v>1.3719E-2</v>
      </c>
      <c r="X193" s="88">
        <v>2.0351000000000001E-2</v>
      </c>
      <c r="Y193" s="88">
        <v>2.6016000000000001E-2</v>
      </c>
      <c r="Z193" s="88">
        <v>3.1172999999999999E-2</v>
      </c>
      <c r="AA193" s="88">
        <v>3.6069999999999998E-2</v>
      </c>
      <c r="AB193" s="88">
        <v>4.0837999999999999E-2</v>
      </c>
      <c r="AC193" s="88">
        <v>4.5547999999999998E-2</v>
      </c>
      <c r="AD193" s="88">
        <v>5.0233E-2</v>
      </c>
      <c r="AE193" s="88">
        <v>5.491E-2</v>
      </c>
      <c r="AF193" s="88">
        <v>4.4200000000000001E-4</v>
      </c>
      <c r="AG193" s="88">
        <v>3.21E-4</v>
      </c>
      <c r="AH193" s="88">
        <v>9.7499999999999996E-4</v>
      </c>
      <c r="AI193" s="88">
        <v>1.9729999999999999E-3</v>
      </c>
      <c r="AJ193" s="88">
        <v>2.905E-3</v>
      </c>
      <c r="AK193" s="88">
        <v>3.6480000000000002E-3</v>
      </c>
      <c r="AL193" s="88">
        <v>4.4720000000000003E-3</v>
      </c>
      <c r="AM193" s="88">
        <v>5.8529999999999997E-3</v>
      </c>
      <c r="AN193" s="88">
        <v>7.0049999999999999E-3</v>
      </c>
      <c r="AO193" s="88">
        <v>1.2212000000000001E-2</v>
      </c>
      <c r="AP193" s="88">
        <v>1.6636000000000001E-2</v>
      </c>
      <c r="AQ193" s="88">
        <v>2.0983000000000002E-2</v>
      </c>
      <c r="AR193" s="88">
        <v>2.4933E-2</v>
      </c>
      <c r="AS193" s="88">
        <v>3.0692000000000001E-2</v>
      </c>
      <c r="AT193" s="88">
        <v>3.5719000000000001E-2</v>
      </c>
      <c r="AU193" s="88">
        <v>3.9638E-2</v>
      </c>
      <c r="AV193" s="88">
        <v>4.3468E-2</v>
      </c>
      <c r="AW193" s="88">
        <v>4.7237000000000001E-2</v>
      </c>
      <c r="AX193" s="88">
        <v>1.7000000000000001E-4</v>
      </c>
      <c r="AY193" s="88">
        <v>3.3700000000000001E-4</v>
      </c>
      <c r="AZ193" s="88">
        <v>6.69E-4</v>
      </c>
      <c r="BA193" s="88">
        <v>1.011E-3</v>
      </c>
      <c r="BB193" s="88">
        <v>1.3450000000000001E-3</v>
      </c>
      <c r="BC193" s="88">
        <v>1.7420000000000001E-3</v>
      </c>
      <c r="BD193" s="88">
        <v>2.147E-3</v>
      </c>
      <c r="BE193" s="88">
        <v>2.9750000000000002E-3</v>
      </c>
      <c r="BF193" s="88">
        <v>3.6359999999999999E-3</v>
      </c>
      <c r="BG193" s="88">
        <v>8.1720000000000004E-3</v>
      </c>
      <c r="BH193" s="88">
        <v>1.2578000000000001E-2</v>
      </c>
      <c r="BI193" s="88">
        <v>1.6927000000000001E-2</v>
      </c>
      <c r="BJ193" s="88">
        <v>2.1222000000000001E-2</v>
      </c>
      <c r="BK193" s="88">
        <v>2.5482999999999999E-2</v>
      </c>
      <c r="BL193" s="88">
        <v>2.9725000000000001E-2</v>
      </c>
      <c r="BM193" s="88">
        <v>3.3956E-2</v>
      </c>
      <c r="BN193" s="88">
        <v>3.8178999999999998E-2</v>
      </c>
      <c r="BO193" s="88">
        <v>4.2396999999999997E-2</v>
      </c>
      <c r="BP193" s="89">
        <v>9.9999999999999995E-7</v>
      </c>
      <c r="BQ193" s="88">
        <v>9.0000000000000002E-6</v>
      </c>
      <c r="BR193" s="88">
        <v>3.4E-5</v>
      </c>
      <c r="BS193" s="88">
        <v>1.3300000000000001E-4</v>
      </c>
      <c r="BT193" s="88">
        <v>2.5900000000000001E-4</v>
      </c>
      <c r="BU193" s="88">
        <v>3.8099999999999999E-4</v>
      </c>
      <c r="BV193" s="88">
        <v>5.0199999999999995E-4</v>
      </c>
      <c r="BW193" s="88">
        <v>5.9500000000000004E-4</v>
      </c>
      <c r="BX193" s="88">
        <v>7.54E-4</v>
      </c>
      <c r="BY193" s="88">
        <v>8.3699999999999996E-4</v>
      </c>
      <c r="BZ193" s="88">
        <v>9.8799999999999995E-4</v>
      </c>
      <c r="CA193" s="88">
        <v>-8.9700000000000001E-4</v>
      </c>
      <c r="CB193" s="88">
        <v>-1.22E-4</v>
      </c>
      <c r="CC193" s="88">
        <v>-9.1000000000000003E-5</v>
      </c>
      <c r="CD193" s="88">
        <v>4.5606000000000001E-2</v>
      </c>
      <c r="CE193" s="88">
        <v>-2.2644000000000001E-2</v>
      </c>
      <c r="CF193" s="88">
        <v>2.862E-3</v>
      </c>
    </row>
    <row r="194" spans="1:84" ht="15.75" thickBot="1" x14ac:dyDescent="0.3">
      <c r="A194" s="86">
        <v>82</v>
      </c>
      <c r="B194" s="88">
        <v>-1.0000000000000001E-5</v>
      </c>
      <c r="C194" s="88">
        <v>-1.8E-5</v>
      </c>
      <c r="D194" s="88">
        <v>-3.1999999999999999E-5</v>
      </c>
      <c r="E194" s="88">
        <v>-1.5300000000000001E-4</v>
      </c>
      <c r="F194" s="88">
        <v>-4.5399999999999998E-4</v>
      </c>
      <c r="G194" s="88">
        <v>-8.7299999999999997E-4</v>
      </c>
      <c r="H194" s="88">
        <v>-1.341E-3</v>
      </c>
      <c r="I194" s="88">
        <v>-1.8400000000000001E-3</v>
      </c>
      <c r="J194" s="88">
        <v>-2.7910000000000001E-3</v>
      </c>
      <c r="K194" s="88">
        <v>-3.6909999999999998E-3</v>
      </c>
      <c r="L194" s="88">
        <v>-8.2059999999999998E-3</v>
      </c>
      <c r="M194" s="88">
        <v>-1.2494E-2</v>
      </c>
      <c r="N194" s="88">
        <v>2.7099999999999997E-4</v>
      </c>
      <c r="O194" s="88">
        <v>5.1900000000000004E-4</v>
      </c>
      <c r="P194" s="88">
        <v>4.8799999999999999E-4</v>
      </c>
      <c r="Q194" s="88">
        <v>1.66E-4</v>
      </c>
      <c r="R194" s="88">
        <v>-2.7E-4</v>
      </c>
      <c r="S194" s="88">
        <v>-7.18E-4</v>
      </c>
      <c r="T194" s="88">
        <v>-1.1620000000000001E-3</v>
      </c>
      <c r="U194" s="88">
        <v>-1.9220000000000001E-3</v>
      </c>
      <c r="V194" s="88">
        <v>-2.643E-3</v>
      </c>
      <c r="W194" s="88">
        <v>-6.424E-3</v>
      </c>
      <c r="X194" s="88">
        <v>-9.2639999999999997E-3</v>
      </c>
      <c r="Y194" s="88">
        <v>-1.1424E-2</v>
      </c>
      <c r="Z194" s="88">
        <v>-1.3311999999999999E-2</v>
      </c>
      <c r="AA194" s="88">
        <v>-1.5099E-2</v>
      </c>
      <c r="AB194" s="88">
        <v>-1.6851999999999999E-2</v>
      </c>
      <c r="AC194" s="88">
        <v>-1.8596999999999999E-2</v>
      </c>
      <c r="AD194" s="88">
        <v>-2.0343E-2</v>
      </c>
      <c r="AE194" s="88">
        <v>-2.2095E-2</v>
      </c>
      <c r="AF194" s="88">
        <v>-4.0299999999999998E-4</v>
      </c>
      <c r="AG194" s="88">
        <v>-1.3300000000000001E-4</v>
      </c>
      <c r="AH194" s="88">
        <v>-1.7699999999999999E-4</v>
      </c>
      <c r="AI194" s="88">
        <v>-6.2100000000000002E-4</v>
      </c>
      <c r="AJ194" s="88">
        <v>-1.189E-3</v>
      </c>
      <c r="AK194" s="88">
        <v>-1.7329999999999999E-3</v>
      </c>
      <c r="AL194" s="88">
        <v>-2.3379999999999998E-3</v>
      </c>
      <c r="AM194" s="88">
        <v>-3.411E-3</v>
      </c>
      <c r="AN194" s="88">
        <v>-4.2919999999999998E-3</v>
      </c>
      <c r="AO194" s="88">
        <v>-7.4999999999999997E-3</v>
      </c>
      <c r="AP194" s="88">
        <v>-1.0123999999999999E-2</v>
      </c>
      <c r="AQ194" s="88">
        <v>-1.3671000000000001E-2</v>
      </c>
      <c r="AR194" s="88">
        <v>-1.7892999999999999E-2</v>
      </c>
      <c r="AS194" s="88">
        <v>-2.3879999999999998E-2</v>
      </c>
      <c r="AT194" s="88">
        <v>-2.9184999999999999E-2</v>
      </c>
      <c r="AU194" s="88">
        <v>-3.2979000000000001E-2</v>
      </c>
      <c r="AV194" s="88">
        <v>-3.5979999999999998E-2</v>
      </c>
      <c r="AW194" s="88">
        <v>-3.8313E-2</v>
      </c>
      <c r="AX194" s="88">
        <v>-6.4999999999999994E-5</v>
      </c>
      <c r="AY194" s="88">
        <v>-1.1900000000000001E-4</v>
      </c>
      <c r="AZ194" s="88">
        <v>-2.2699999999999999E-4</v>
      </c>
      <c r="BA194" s="88">
        <v>-3.6000000000000002E-4</v>
      </c>
      <c r="BB194" s="88">
        <v>-5.1199999999999998E-4</v>
      </c>
      <c r="BC194" s="88">
        <v>-7.0399999999999998E-4</v>
      </c>
      <c r="BD194" s="88">
        <v>-9.1299999999999997E-4</v>
      </c>
      <c r="BE194" s="88">
        <v>-1.356E-3</v>
      </c>
      <c r="BF194" s="88">
        <v>-1.7309999999999999E-3</v>
      </c>
      <c r="BG194" s="88">
        <v>-4.1700000000000001E-3</v>
      </c>
      <c r="BH194" s="88">
        <v>-6.5180000000000004E-3</v>
      </c>
      <c r="BI194" s="88">
        <v>-8.8459999999999997E-3</v>
      </c>
      <c r="BJ194" s="88">
        <v>-1.1155E-2</v>
      </c>
      <c r="BK194" s="88">
        <v>-1.3450999999999999E-2</v>
      </c>
      <c r="BL194" s="88">
        <v>-1.5737999999999999E-2</v>
      </c>
      <c r="BM194" s="88">
        <v>-1.8017999999999999E-2</v>
      </c>
      <c r="BN194" s="88">
        <v>-2.0295000000000001E-2</v>
      </c>
      <c r="BO194" s="88">
        <v>-2.257E-2</v>
      </c>
      <c r="BP194" s="89">
        <v>-6.9999999999999999E-6</v>
      </c>
      <c r="BQ194" s="88">
        <v>-2.6999999999999999E-5</v>
      </c>
      <c r="BR194" s="88">
        <v>-7.2999999999999999E-5</v>
      </c>
      <c r="BS194" s="88">
        <v>-2.1100000000000001E-4</v>
      </c>
      <c r="BT194" s="88">
        <v>-3.6099999999999999E-4</v>
      </c>
      <c r="BU194" s="88">
        <v>-4.9299999999999995E-4</v>
      </c>
      <c r="BV194" s="88">
        <v>-6.2399999999999999E-4</v>
      </c>
      <c r="BW194" s="88">
        <v>-7.2800000000000002E-4</v>
      </c>
      <c r="BX194" s="88">
        <v>-9.3800000000000003E-4</v>
      </c>
      <c r="BY194" s="88">
        <v>-1.1039999999999999E-3</v>
      </c>
      <c r="BZ194" s="88">
        <v>-1.5479999999999999E-3</v>
      </c>
      <c r="CA194" s="88">
        <v>-1.36E-4</v>
      </c>
      <c r="CB194" s="88">
        <v>-7.8999999999999996E-5</v>
      </c>
      <c r="CC194" s="88">
        <v>2.8E-5</v>
      </c>
      <c r="CD194" s="88">
        <v>-2.2644000000000001E-2</v>
      </c>
      <c r="CE194" s="88">
        <v>2.5332E-2</v>
      </c>
      <c r="CF194" s="88">
        <v>-1.37E-4</v>
      </c>
    </row>
    <row r="195" spans="1:84" ht="15.75" thickBot="1" x14ac:dyDescent="0.3">
      <c r="A195" s="86">
        <v>83</v>
      </c>
      <c r="B195" s="88">
        <v>-2.8E-5</v>
      </c>
      <c r="C195" s="88">
        <v>-7.1000000000000005E-5</v>
      </c>
      <c r="D195" s="88">
        <v>-9.2999999999999997E-5</v>
      </c>
      <c r="E195" s="88">
        <v>-1.18E-4</v>
      </c>
      <c r="F195" s="88">
        <v>-2.1000000000000001E-4</v>
      </c>
      <c r="G195" s="88">
        <v>-3.19E-4</v>
      </c>
      <c r="H195" s="88">
        <v>-3.9399999999999998E-4</v>
      </c>
      <c r="I195" s="88">
        <v>-4.2700000000000002E-4</v>
      </c>
      <c r="J195" s="88">
        <v>-3.6400000000000001E-4</v>
      </c>
      <c r="K195" s="88">
        <v>-1.8799999999999999E-4</v>
      </c>
      <c r="L195" s="88">
        <v>1.3760000000000001E-3</v>
      </c>
      <c r="M195" s="88">
        <v>3.1110000000000001E-3</v>
      </c>
      <c r="N195" s="88">
        <v>1.0139999999999999E-3</v>
      </c>
      <c r="O195" s="88">
        <v>1.317E-3</v>
      </c>
      <c r="P195" s="88">
        <v>1.372E-3</v>
      </c>
      <c r="Q195" s="88">
        <v>1.1529999999999999E-3</v>
      </c>
      <c r="R195" s="88">
        <v>9.7599999999999998E-4</v>
      </c>
      <c r="S195" s="88">
        <v>9.2199999999999997E-4</v>
      </c>
      <c r="T195" s="88">
        <v>1.0020000000000001E-3</v>
      </c>
      <c r="U195" s="88">
        <v>1.292E-3</v>
      </c>
      <c r="V195" s="88">
        <v>1.653E-3</v>
      </c>
      <c r="W195" s="88">
        <v>2.9030000000000002E-3</v>
      </c>
      <c r="X195" s="88">
        <v>2.9550000000000002E-3</v>
      </c>
      <c r="Y195" s="88">
        <v>2.6280000000000001E-3</v>
      </c>
      <c r="Z195" s="88">
        <v>2.2339999999999999E-3</v>
      </c>
      <c r="AA195" s="88">
        <v>1.8519999999999999E-3</v>
      </c>
      <c r="AB195" s="88">
        <v>1.495E-3</v>
      </c>
      <c r="AC195" s="88">
        <v>1.1620000000000001E-3</v>
      </c>
      <c r="AD195" s="88">
        <v>8.4999999999999995E-4</v>
      </c>
      <c r="AE195" s="88">
        <v>5.5500000000000005E-4</v>
      </c>
      <c r="AF195" s="88">
        <v>4.7600000000000002E-4</v>
      </c>
      <c r="AG195" s="88">
        <v>2.61E-4</v>
      </c>
      <c r="AH195" s="88">
        <v>5.1500000000000005E-4</v>
      </c>
      <c r="AI195" s="88">
        <v>7.1199999999999996E-4</v>
      </c>
      <c r="AJ195" s="88">
        <v>7.1299999999999998E-4</v>
      </c>
      <c r="AK195" s="88">
        <v>5.9500000000000004E-4</v>
      </c>
      <c r="AL195" s="88">
        <v>4.6900000000000002E-4</v>
      </c>
      <c r="AM195" s="88">
        <v>2.03E-4</v>
      </c>
      <c r="AN195" s="88">
        <v>3.0000000000000001E-6</v>
      </c>
      <c r="AO195" s="88">
        <v>-3.57E-4</v>
      </c>
      <c r="AP195" s="88">
        <v>-8.0400000000000003E-4</v>
      </c>
      <c r="AQ195" s="88">
        <v>-1.7780000000000001E-3</v>
      </c>
      <c r="AR195" s="88">
        <v>-3.0300000000000001E-3</v>
      </c>
      <c r="AS195" s="88">
        <v>-4.4419999999999998E-3</v>
      </c>
      <c r="AT195" s="88">
        <v>-5.3280000000000003E-3</v>
      </c>
      <c r="AU195" s="88">
        <v>-5.4310000000000001E-3</v>
      </c>
      <c r="AV195" s="88">
        <v>-4.9399999999999999E-3</v>
      </c>
      <c r="AW195" s="88">
        <v>-3.9810000000000002E-3</v>
      </c>
      <c r="AX195" s="88">
        <v>-8.1000000000000004E-5</v>
      </c>
      <c r="AY195" s="88">
        <v>-1.56E-4</v>
      </c>
      <c r="AZ195" s="88">
        <v>-2.7E-4</v>
      </c>
      <c r="BA195" s="88">
        <v>-3.4699999999999998E-4</v>
      </c>
      <c r="BB195" s="88">
        <v>-3.9500000000000001E-4</v>
      </c>
      <c r="BC195" s="88">
        <v>-4.4299999999999998E-4</v>
      </c>
      <c r="BD195" s="88">
        <v>-4.8099999999999998E-4</v>
      </c>
      <c r="BE195" s="88">
        <v>-5.3399999999999997E-4</v>
      </c>
      <c r="BF195" s="88">
        <v>-5.4000000000000001E-4</v>
      </c>
      <c r="BG195" s="88">
        <v>-6.1499999999999999E-4</v>
      </c>
      <c r="BH195" s="88">
        <v>-6.6399999999999999E-4</v>
      </c>
      <c r="BI195" s="88">
        <v>-7.3099999999999999E-4</v>
      </c>
      <c r="BJ195" s="88">
        <v>-8.03E-4</v>
      </c>
      <c r="BK195" s="88">
        <v>-8.7600000000000004E-4</v>
      </c>
      <c r="BL195" s="88">
        <v>-9.4899999999999997E-4</v>
      </c>
      <c r="BM195" s="88">
        <v>-1.0219999999999999E-3</v>
      </c>
      <c r="BN195" s="88">
        <v>-1.096E-3</v>
      </c>
      <c r="BO195" s="88">
        <v>-1.17E-3</v>
      </c>
      <c r="BP195" s="89">
        <v>-2.3E-5</v>
      </c>
      <c r="BQ195" s="88">
        <v>-6.9999999999999994E-5</v>
      </c>
      <c r="BR195" s="88">
        <v>-1.36E-4</v>
      </c>
      <c r="BS195" s="88">
        <v>-2.5300000000000002E-4</v>
      </c>
      <c r="BT195" s="88">
        <v>-3.4200000000000002E-4</v>
      </c>
      <c r="BU195" s="88">
        <v>-4.1800000000000002E-4</v>
      </c>
      <c r="BV195" s="88">
        <v>-5.1400000000000003E-4</v>
      </c>
      <c r="BW195" s="88">
        <v>-6.0999999999999997E-4</v>
      </c>
      <c r="BX195" s="88">
        <v>-8.6499999999999999E-4</v>
      </c>
      <c r="BY195" s="88">
        <v>-1.137E-3</v>
      </c>
      <c r="BZ195" s="88">
        <v>-2.068E-3</v>
      </c>
      <c r="CA195" s="88">
        <v>6.9700000000000003E-4</v>
      </c>
      <c r="CB195" s="88">
        <v>3.4E-5</v>
      </c>
      <c r="CC195" s="88">
        <v>-1.4E-5</v>
      </c>
      <c r="CD195" s="88">
        <v>2.862E-3</v>
      </c>
      <c r="CE195" s="88">
        <v>-1.37E-4</v>
      </c>
      <c r="CF195" s="88">
        <v>3.2731000000000003E-2</v>
      </c>
    </row>
    <row r="196" spans="1:84" ht="15.75" thickBot="1" x14ac:dyDescent="0.3"/>
    <row r="197" spans="1:84" ht="15.75" thickBot="1" x14ac:dyDescent="0.3">
      <c r="A197" s="87" t="s">
        <v>175</v>
      </c>
      <c r="B197" s="87" t="s">
        <v>176</v>
      </c>
      <c r="C197" s="87" t="s">
        <v>177</v>
      </c>
      <c r="D197" s="87" t="s">
        <v>178</v>
      </c>
      <c r="E197" s="87" t="s">
        <v>179</v>
      </c>
      <c r="F197" s="87" t="s">
        <v>180</v>
      </c>
      <c r="G197" s="87" t="s">
        <v>181</v>
      </c>
      <c r="H197" s="87" t="s">
        <v>182</v>
      </c>
      <c r="I197" s="87" t="s">
        <v>183</v>
      </c>
      <c r="J197" s="87" t="s">
        <v>184</v>
      </c>
      <c r="K197" s="87" t="s">
        <v>185</v>
      </c>
      <c r="L197" s="87" t="s">
        <v>186</v>
      </c>
      <c r="M197" s="87" t="s">
        <v>187</v>
      </c>
      <c r="N197" s="87" t="s">
        <v>188</v>
      </c>
      <c r="O197" s="87" t="s">
        <v>189</v>
      </c>
      <c r="P197" s="87" t="s">
        <v>190</v>
      </c>
      <c r="Q197" s="87" t="s">
        <v>191</v>
      </c>
      <c r="R197" s="87" t="s">
        <v>192</v>
      </c>
      <c r="S197" s="87" t="s">
        <v>193</v>
      </c>
      <c r="T197" s="87" t="s">
        <v>194</v>
      </c>
      <c r="U197" s="87" t="s">
        <v>195</v>
      </c>
      <c r="V197" s="87" t="s">
        <v>196</v>
      </c>
      <c r="W197" s="87" t="s">
        <v>197</v>
      </c>
      <c r="X197" s="87" t="s">
        <v>198</v>
      </c>
      <c r="Y197" s="87" t="s">
        <v>199</v>
      </c>
      <c r="Z197" s="87" t="s">
        <v>200</v>
      </c>
      <c r="AA197" s="87" t="s">
        <v>201</v>
      </c>
      <c r="AB197" s="87" t="s">
        <v>202</v>
      </c>
      <c r="AC197" s="87" t="s">
        <v>203</v>
      </c>
      <c r="AD197" s="87" t="s">
        <v>204</v>
      </c>
      <c r="AE197" s="87" t="s">
        <v>205</v>
      </c>
      <c r="AF197" s="87" t="s">
        <v>206</v>
      </c>
      <c r="AG197" s="87" t="s">
        <v>207</v>
      </c>
      <c r="AH197" s="87" t="s">
        <v>208</v>
      </c>
      <c r="AI197" s="87" t="s">
        <v>209</v>
      </c>
      <c r="AJ197" s="87" t="s">
        <v>210</v>
      </c>
      <c r="AK197" s="87" t="s">
        <v>211</v>
      </c>
      <c r="AL197" s="87" t="s">
        <v>212</v>
      </c>
      <c r="AM197" s="87" t="s">
        <v>213</v>
      </c>
      <c r="AN197" s="87" t="s">
        <v>214</v>
      </c>
      <c r="AO197" s="87" t="s">
        <v>215</v>
      </c>
      <c r="AP197" s="87" t="s">
        <v>216</v>
      </c>
      <c r="AQ197" s="87" t="s">
        <v>217</v>
      </c>
      <c r="AR197" s="87" t="s">
        <v>218</v>
      </c>
      <c r="AS197" s="87" t="s">
        <v>219</v>
      </c>
      <c r="AT197" s="87" t="s">
        <v>220</v>
      </c>
      <c r="AU197" s="87" t="s">
        <v>221</v>
      </c>
      <c r="AV197" s="87" t="s">
        <v>222</v>
      </c>
      <c r="AW197" s="87" t="s">
        <v>223</v>
      </c>
      <c r="AX197" s="87" t="s">
        <v>224</v>
      </c>
      <c r="AY197" s="87" t="s">
        <v>225</v>
      </c>
      <c r="AZ197" s="87" t="s">
        <v>226</v>
      </c>
      <c r="BA197" s="87" t="s">
        <v>227</v>
      </c>
      <c r="BB197" s="87" t="s">
        <v>228</v>
      </c>
      <c r="BC197" s="87" t="s">
        <v>229</v>
      </c>
      <c r="BD197" s="87" t="s">
        <v>230</v>
      </c>
      <c r="BE197" s="87" t="s">
        <v>231</v>
      </c>
      <c r="BF197" s="87" t="s">
        <v>232</v>
      </c>
      <c r="BG197" s="87" t="s">
        <v>233</v>
      </c>
      <c r="BH197" s="87" t="s">
        <v>234</v>
      </c>
      <c r="BI197" s="87" t="s">
        <v>235</v>
      </c>
      <c r="BJ197" s="87" t="s">
        <v>236</v>
      </c>
      <c r="BK197" s="87" t="s">
        <v>237</v>
      </c>
      <c r="BL197" s="87" t="s">
        <v>238</v>
      </c>
      <c r="BM197" s="87" t="s">
        <v>239</v>
      </c>
      <c r="BN197" s="87" t="s">
        <v>240</v>
      </c>
      <c r="BO197" s="87" t="s">
        <v>241</v>
      </c>
      <c r="BP197" s="87" t="s">
        <v>242</v>
      </c>
      <c r="BQ197" s="87" t="s">
        <v>243</v>
      </c>
      <c r="BR197" s="87" t="s">
        <v>244</v>
      </c>
      <c r="BS197" s="87" t="s">
        <v>245</v>
      </c>
      <c r="BT197" s="87" t="s">
        <v>246</v>
      </c>
      <c r="BU197" s="87" t="s">
        <v>247</v>
      </c>
      <c r="BV197" s="87" t="s">
        <v>248</v>
      </c>
      <c r="BW197" s="87" t="s">
        <v>249</v>
      </c>
      <c r="BX197" s="87" t="s">
        <v>250</v>
      </c>
      <c r="BY197" s="87" t="s">
        <v>251</v>
      </c>
      <c r="BZ197" s="87" t="s">
        <v>252</v>
      </c>
      <c r="CA197" s="87" t="s">
        <v>253</v>
      </c>
      <c r="CB197" s="87" t="s">
        <v>254</v>
      </c>
      <c r="CC197" s="87" t="s">
        <v>255</v>
      </c>
      <c r="CD197" s="87" t="s">
        <v>256</v>
      </c>
      <c r="CE197" s="87" t="s">
        <v>257</v>
      </c>
      <c r="CF197" s="1"/>
    </row>
    <row r="198" spans="1:84" ht="15.75" thickBot="1" x14ac:dyDescent="0.3">
      <c r="A198" s="86">
        <v>1</v>
      </c>
      <c r="B198" s="253">
        <f>ROUND(B16,7)</f>
        <v>5.9999999999999997E-7</v>
      </c>
      <c r="C198" s="253">
        <f t="shared" ref="C198:BN198" si="0">ROUND(C16,7)</f>
        <v>1.9E-6</v>
      </c>
      <c r="D198" s="253">
        <f t="shared" si="0"/>
        <v>3.8E-6</v>
      </c>
      <c r="E198" s="253">
        <f t="shared" si="0"/>
        <v>6.4999999999999996E-6</v>
      </c>
      <c r="F198" s="253">
        <f t="shared" si="0"/>
        <v>8.1999999999999994E-6</v>
      </c>
      <c r="G198" s="253">
        <f t="shared" si="0"/>
        <v>9.3000000000000007E-6</v>
      </c>
      <c r="H198" s="253">
        <f t="shared" si="0"/>
        <v>1.0200000000000001E-5</v>
      </c>
      <c r="I198" s="253">
        <f t="shared" si="0"/>
        <v>1.1E-5</v>
      </c>
      <c r="J198" s="253">
        <f t="shared" si="0"/>
        <v>1.2300000000000001E-5</v>
      </c>
      <c r="K198" s="253">
        <f t="shared" si="0"/>
        <v>1.3499999999999999E-5</v>
      </c>
      <c r="L198" s="253">
        <f t="shared" si="0"/>
        <v>2.26E-5</v>
      </c>
      <c r="M198" s="253">
        <f t="shared" si="0"/>
        <v>3.4E-5</v>
      </c>
      <c r="N198" s="253">
        <f t="shared" si="0"/>
        <v>3.9999999999999998E-6</v>
      </c>
      <c r="O198" s="253">
        <f t="shared" si="0"/>
        <v>7.0999999999999998E-6</v>
      </c>
      <c r="P198" s="253">
        <f t="shared" si="0"/>
        <v>1.0900000000000001E-5</v>
      </c>
      <c r="Q198" s="253">
        <f t="shared" si="0"/>
        <v>1.2799999999999999E-5</v>
      </c>
      <c r="R198" s="253">
        <f t="shared" si="0"/>
        <v>1.3699999999999999E-5</v>
      </c>
      <c r="S198" s="253">
        <f t="shared" si="0"/>
        <v>1.43E-5</v>
      </c>
      <c r="T198" s="253">
        <f t="shared" si="0"/>
        <v>1.52E-5</v>
      </c>
      <c r="U198" s="253">
        <f t="shared" si="0"/>
        <v>1.6900000000000001E-5</v>
      </c>
      <c r="V198" s="253">
        <f t="shared" si="0"/>
        <v>1.9599999999999999E-5</v>
      </c>
      <c r="W198" s="253">
        <f t="shared" si="0"/>
        <v>4.0099999999999999E-5</v>
      </c>
      <c r="X198" s="253">
        <f t="shared" si="0"/>
        <v>5.91E-5</v>
      </c>
      <c r="Y198" s="253">
        <f t="shared" si="0"/>
        <v>7.4900000000000005E-5</v>
      </c>
      <c r="Z198" s="253">
        <f t="shared" si="0"/>
        <v>8.8900000000000006E-5</v>
      </c>
      <c r="AA198" s="253">
        <f t="shared" si="0"/>
        <v>1.0179999999999999E-4</v>
      </c>
      <c r="AB198" s="253">
        <f t="shared" si="0"/>
        <v>1.143E-4</v>
      </c>
      <c r="AC198" s="253">
        <f t="shared" si="0"/>
        <v>1.2650000000000001E-4</v>
      </c>
      <c r="AD198" s="253">
        <f t="shared" si="0"/>
        <v>1.3860000000000001E-4</v>
      </c>
      <c r="AE198" s="253">
        <f t="shared" si="0"/>
        <v>1.507E-4</v>
      </c>
      <c r="AF198" s="253">
        <f t="shared" si="0"/>
        <v>3.4999999999999999E-6</v>
      </c>
      <c r="AG198" s="253">
        <f t="shared" si="0"/>
        <v>4.3000000000000003E-6</v>
      </c>
      <c r="AH198" s="253">
        <f t="shared" si="0"/>
        <v>7.3000000000000004E-6</v>
      </c>
      <c r="AI198" s="253">
        <f t="shared" si="0"/>
        <v>9.9000000000000001E-6</v>
      </c>
      <c r="AJ198" s="253">
        <f t="shared" si="0"/>
        <v>1.19E-5</v>
      </c>
      <c r="AK198" s="253">
        <f t="shared" si="0"/>
        <v>1.33E-5</v>
      </c>
      <c r="AL198" s="253">
        <f t="shared" si="0"/>
        <v>1.5099999999999999E-5</v>
      </c>
      <c r="AM198" s="253">
        <f t="shared" si="0"/>
        <v>1.7799999999999999E-5</v>
      </c>
      <c r="AN198" s="253">
        <f t="shared" si="0"/>
        <v>1.9899999999999999E-5</v>
      </c>
      <c r="AO198" s="253">
        <f t="shared" si="0"/>
        <v>2.8900000000000001E-5</v>
      </c>
      <c r="AP198" s="253">
        <f t="shared" si="0"/>
        <v>3.5899999999999998E-5</v>
      </c>
      <c r="AQ198" s="253">
        <f t="shared" si="0"/>
        <v>4.5099999999999998E-5</v>
      </c>
      <c r="AR198" s="253">
        <f t="shared" si="0"/>
        <v>5.7099999999999999E-5</v>
      </c>
      <c r="AS198" s="253">
        <f t="shared" si="0"/>
        <v>7.6799999999999997E-5</v>
      </c>
      <c r="AT198" s="253">
        <f t="shared" si="0"/>
        <v>9.6399999999999999E-5</v>
      </c>
      <c r="AU198" s="253">
        <f t="shared" si="0"/>
        <v>1.125E-4</v>
      </c>
      <c r="AV198" s="253">
        <f t="shared" si="0"/>
        <v>1.2640000000000001E-4</v>
      </c>
      <c r="AW198" s="253">
        <f t="shared" si="0"/>
        <v>1.381E-4</v>
      </c>
      <c r="AX198" s="253">
        <f t="shared" si="0"/>
        <v>1.5E-6</v>
      </c>
      <c r="AY198" s="253">
        <f t="shared" si="0"/>
        <v>2.7999999999999999E-6</v>
      </c>
      <c r="AZ198" s="253">
        <f t="shared" si="0"/>
        <v>4.7999999999999998E-6</v>
      </c>
      <c r="BA198" s="253">
        <f t="shared" si="0"/>
        <v>6.1999999999999999E-6</v>
      </c>
      <c r="BB198" s="253">
        <f t="shared" si="0"/>
        <v>7.1999999999999997E-6</v>
      </c>
      <c r="BC198" s="253">
        <f t="shared" si="0"/>
        <v>8.3000000000000002E-6</v>
      </c>
      <c r="BD198" s="253">
        <f t="shared" si="0"/>
        <v>9.3999999999999998E-6</v>
      </c>
      <c r="BE198" s="253">
        <f t="shared" si="0"/>
        <v>1.13E-5</v>
      </c>
      <c r="BF198" s="253">
        <f t="shared" si="0"/>
        <v>1.26E-5</v>
      </c>
      <c r="BG198" s="253">
        <f t="shared" si="0"/>
        <v>2.26E-5</v>
      </c>
      <c r="BH198" s="253">
        <f t="shared" si="0"/>
        <v>3.1699999999999998E-5</v>
      </c>
      <c r="BI198" s="253">
        <f t="shared" si="0"/>
        <v>4.0800000000000002E-5</v>
      </c>
      <c r="BJ198" s="253">
        <f t="shared" si="0"/>
        <v>4.9700000000000002E-5</v>
      </c>
      <c r="BK198" s="253">
        <f t="shared" si="0"/>
        <v>5.8600000000000001E-5</v>
      </c>
      <c r="BL198" s="253">
        <f t="shared" si="0"/>
        <v>6.7500000000000001E-5</v>
      </c>
      <c r="BM198" s="253">
        <f t="shared" si="0"/>
        <v>7.64E-5</v>
      </c>
      <c r="BN198" s="253">
        <f t="shared" si="0"/>
        <v>8.53E-5</v>
      </c>
      <c r="BO198" s="253">
        <f t="shared" ref="BO198:CF198" si="1">ROUND(BO16,7)</f>
        <v>9.4099999999999997E-5</v>
      </c>
      <c r="BP198" s="253">
        <f t="shared" si="1"/>
        <v>9.9999999999999995E-8</v>
      </c>
      <c r="BQ198" s="253">
        <f t="shared" si="1"/>
        <v>1.9999999999999999E-7</v>
      </c>
      <c r="BR198" s="253">
        <f t="shared" si="1"/>
        <v>2.9999999999999999E-7</v>
      </c>
      <c r="BS198" s="253">
        <f t="shared" si="1"/>
        <v>5.9999999999999997E-7</v>
      </c>
      <c r="BT198" s="253">
        <f t="shared" si="1"/>
        <v>8.9999999999999996E-7</v>
      </c>
      <c r="BU198" s="253">
        <f t="shared" si="1"/>
        <v>1.1000000000000001E-6</v>
      </c>
      <c r="BV198" s="253">
        <f t="shared" si="1"/>
        <v>1.3999999999999999E-6</v>
      </c>
      <c r="BW198" s="253">
        <f t="shared" si="1"/>
        <v>1.7999999999999999E-6</v>
      </c>
      <c r="BX198" s="253">
        <f t="shared" si="1"/>
        <v>2.6000000000000001E-6</v>
      </c>
      <c r="BY198" s="253">
        <f t="shared" si="1"/>
        <v>3.4000000000000001E-6</v>
      </c>
      <c r="BZ198" s="253">
        <f t="shared" si="1"/>
        <v>2.9000000000000002E-6</v>
      </c>
      <c r="CA198" s="253">
        <f t="shared" si="1"/>
        <v>-5.6999999999999996E-6</v>
      </c>
      <c r="CB198" s="253">
        <f t="shared" si="1"/>
        <v>-1.5E-6</v>
      </c>
      <c r="CC198" s="253">
        <f t="shared" si="1"/>
        <v>9.9999999999999995E-8</v>
      </c>
      <c r="CD198" s="253">
        <f t="shared" si="1"/>
        <v>4.3699999999999998E-5</v>
      </c>
      <c r="CE198" s="253">
        <f t="shared" si="1"/>
        <v>-1.04E-5</v>
      </c>
      <c r="CF198" s="253">
        <f t="shared" si="1"/>
        <v>-2.8099999999999999E-5</v>
      </c>
    </row>
    <row r="199" spans="1:84" ht="15.75" thickBot="1" x14ac:dyDescent="0.3">
      <c r="A199" s="86">
        <v>2</v>
      </c>
      <c r="B199" s="253">
        <f t="shared" ref="B199:Q262" si="2">ROUND(B17,7)</f>
        <v>1.9E-6</v>
      </c>
      <c r="C199" s="253">
        <f t="shared" si="2"/>
        <v>6.9E-6</v>
      </c>
      <c r="D199" s="253">
        <f t="shared" si="2"/>
        <v>1.5299999999999999E-5</v>
      </c>
      <c r="E199" s="253">
        <f t="shared" si="2"/>
        <v>3.0800000000000003E-5</v>
      </c>
      <c r="F199" s="253">
        <f t="shared" si="2"/>
        <v>4.1900000000000002E-5</v>
      </c>
      <c r="G199" s="253">
        <f t="shared" si="2"/>
        <v>5.02E-5</v>
      </c>
      <c r="H199" s="253">
        <f t="shared" si="2"/>
        <v>5.7099999999999999E-5</v>
      </c>
      <c r="I199" s="253">
        <f t="shared" si="2"/>
        <v>6.3800000000000006E-5</v>
      </c>
      <c r="J199" s="253">
        <f t="shared" si="2"/>
        <v>7.47E-5</v>
      </c>
      <c r="K199" s="253">
        <f t="shared" si="2"/>
        <v>8.3999999999999995E-5</v>
      </c>
      <c r="L199" s="253">
        <f t="shared" si="2"/>
        <v>1.315E-4</v>
      </c>
      <c r="M199" s="253">
        <f t="shared" si="2"/>
        <v>1.797E-4</v>
      </c>
      <c r="N199" s="253">
        <f t="shared" si="2"/>
        <v>1.2799999999999999E-5</v>
      </c>
      <c r="O199" s="253">
        <f t="shared" si="2"/>
        <v>2.3E-5</v>
      </c>
      <c r="P199" s="253">
        <f t="shared" si="2"/>
        <v>3.79E-5</v>
      </c>
      <c r="Q199" s="253">
        <f t="shared" si="2"/>
        <v>4.7899999999999999E-5</v>
      </c>
      <c r="R199" s="253">
        <f t="shared" ref="R199:CC199" si="3">ROUND(R17,7)</f>
        <v>5.5000000000000002E-5</v>
      </c>
      <c r="S199" s="253">
        <f t="shared" si="3"/>
        <v>6.0300000000000002E-5</v>
      </c>
      <c r="T199" s="253">
        <f t="shared" si="3"/>
        <v>6.6500000000000004E-5</v>
      </c>
      <c r="U199" s="253">
        <f t="shared" si="3"/>
        <v>7.6500000000000003E-5</v>
      </c>
      <c r="V199" s="253">
        <f t="shared" si="3"/>
        <v>8.8399999999999994E-5</v>
      </c>
      <c r="W199" s="253">
        <f t="shared" si="3"/>
        <v>1.706E-4</v>
      </c>
      <c r="X199" s="253">
        <f t="shared" si="3"/>
        <v>2.4879999999999998E-4</v>
      </c>
      <c r="Y199" s="253">
        <f t="shared" si="3"/>
        <v>3.1940000000000001E-4</v>
      </c>
      <c r="Z199" s="253">
        <f t="shared" si="3"/>
        <v>3.8519999999999998E-4</v>
      </c>
      <c r="AA199" s="253">
        <f t="shared" si="3"/>
        <v>4.4779999999999999E-4</v>
      </c>
      <c r="AB199" s="253">
        <f t="shared" si="3"/>
        <v>5.0869999999999995E-4</v>
      </c>
      <c r="AC199" s="253">
        <f t="shared" si="3"/>
        <v>5.687E-4</v>
      </c>
      <c r="AD199" s="253">
        <f t="shared" si="3"/>
        <v>6.2830000000000004E-4</v>
      </c>
      <c r="AE199" s="253">
        <f t="shared" si="3"/>
        <v>6.8760000000000002E-4</v>
      </c>
      <c r="AF199" s="253">
        <f t="shared" si="3"/>
        <v>1.2799999999999999E-5</v>
      </c>
      <c r="AG199" s="253">
        <f t="shared" si="3"/>
        <v>1.52E-5</v>
      </c>
      <c r="AH199" s="253">
        <f t="shared" si="3"/>
        <v>3.2499999999999997E-5</v>
      </c>
      <c r="AI199" s="253">
        <f t="shared" si="3"/>
        <v>4.9100000000000001E-5</v>
      </c>
      <c r="AJ199" s="253">
        <f t="shared" si="3"/>
        <v>6.1099999999999994E-5</v>
      </c>
      <c r="AK199" s="253">
        <f t="shared" si="3"/>
        <v>6.86E-5</v>
      </c>
      <c r="AL199" s="253">
        <f t="shared" si="3"/>
        <v>7.75E-5</v>
      </c>
      <c r="AM199" s="253">
        <f t="shared" si="3"/>
        <v>9.0299999999999999E-5</v>
      </c>
      <c r="AN199" s="253">
        <f t="shared" si="3"/>
        <v>9.9300000000000001E-5</v>
      </c>
      <c r="AO199" s="253">
        <f t="shared" si="3"/>
        <v>1.3559999999999999E-4</v>
      </c>
      <c r="AP199" s="253">
        <f t="shared" si="3"/>
        <v>1.6579999999999999E-4</v>
      </c>
      <c r="AQ199" s="253">
        <f t="shared" si="3"/>
        <v>2.0570000000000001E-4</v>
      </c>
      <c r="AR199" s="253">
        <f t="shared" si="3"/>
        <v>2.5349999999999998E-4</v>
      </c>
      <c r="AS199" s="253">
        <f t="shared" si="3"/>
        <v>3.2739999999999999E-4</v>
      </c>
      <c r="AT199" s="253">
        <f t="shared" si="3"/>
        <v>3.949E-4</v>
      </c>
      <c r="AU199" s="253">
        <f t="shared" si="3"/>
        <v>4.4559999999999999E-4</v>
      </c>
      <c r="AV199" s="253">
        <f t="shared" si="3"/>
        <v>4.8859999999999995E-4</v>
      </c>
      <c r="AW199" s="253">
        <f t="shared" si="3"/>
        <v>5.2439999999999995E-4</v>
      </c>
      <c r="AX199" s="253">
        <f t="shared" si="3"/>
        <v>4.6E-6</v>
      </c>
      <c r="AY199" s="253">
        <f t="shared" si="3"/>
        <v>9.3999999999999998E-6</v>
      </c>
      <c r="AZ199" s="253">
        <f t="shared" si="3"/>
        <v>1.73E-5</v>
      </c>
      <c r="BA199" s="253">
        <f t="shared" si="3"/>
        <v>2.34E-5</v>
      </c>
      <c r="BB199" s="253">
        <f t="shared" si="3"/>
        <v>2.7900000000000001E-5</v>
      </c>
      <c r="BC199" s="253">
        <f t="shared" si="3"/>
        <v>3.2799999999999998E-5</v>
      </c>
      <c r="BD199" s="253">
        <f t="shared" si="3"/>
        <v>3.7200000000000003E-5</v>
      </c>
      <c r="BE199" s="253">
        <f t="shared" si="3"/>
        <v>4.5399999999999999E-5</v>
      </c>
      <c r="BF199" s="253">
        <f t="shared" si="3"/>
        <v>5.0699999999999999E-5</v>
      </c>
      <c r="BG199" s="253">
        <f t="shared" si="3"/>
        <v>9.2800000000000006E-5</v>
      </c>
      <c r="BH199" s="253">
        <f t="shared" si="3"/>
        <v>1.3349999999999999E-4</v>
      </c>
      <c r="BI199" s="253">
        <f t="shared" si="3"/>
        <v>1.7420000000000001E-4</v>
      </c>
      <c r="BJ199" s="253">
        <f t="shared" si="3"/>
        <v>2.1460000000000001E-4</v>
      </c>
      <c r="BK199" s="253">
        <f t="shared" si="3"/>
        <v>2.5480000000000001E-4</v>
      </c>
      <c r="BL199" s="253">
        <f t="shared" si="3"/>
        <v>2.9490000000000001E-4</v>
      </c>
      <c r="BM199" s="253">
        <f t="shared" si="3"/>
        <v>3.3490000000000001E-4</v>
      </c>
      <c r="BN199" s="253">
        <f t="shared" si="3"/>
        <v>3.7490000000000001E-4</v>
      </c>
      <c r="BO199" s="253">
        <f t="shared" si="3"/>
        <v>4.148E-4</v>
      </c>
      <c r="BP199" s="253">
        <f t="shared" si="3"/>
        <v>1.9999999999999999E-7</v>
      </c>
      <c r="BQ199" s="253">
        <f t="shared" si="3"/>
        <v>6.9999999999999997E-7</v>
      </c>
      <c r="BR199" s="253">
        <f t="shared" si="3"/>
        <v>1.3E-6</v>
      </c>
      <c r="BS199" s="253">
        <f t="shared" si="3"/>
        <v>2.3E-6</v>
      </c>
      <c r="BT199" s="253">
        <f t="shared" si="3"/>
        <v>3.1999999999999999E-6</v>
      </c>
      <c r="BU199" s="253">
        <f t="shared" si="3"/>
        <v>3.9999999999999998E-6</v>
      </c>
      <c r="BV199" s="253">
        <f t="shared" si="3"/>
        <v>5.0000000000000004E-6</v>
      </c>
      <c r="BW199" s="253">
        <f t="shared" si="3"/>
        <v>6.1E-6</v>
      </c>
      <c r="BX199" s="253">
        <f t="shared" si="3"/>
        <v>8.6000000000000007E-6</v>
      </c>
      <c r="BY199" s="253">
        <f t="shared" si="3"/>
        <v>1.0699999999999999E-5</v>
      </c>
      <c r="BZ199" s="253">
        <f t="shared" si="3"/>
        <v>7.3000000000000004E-6</v>
      </c>
      <c r="CA199" s="253">
        <f t="shared" si="3"/>
        <v>-2.1399999999999998E-5</v>
      </c>
      <c r="CB199" s="253">
        <f t="shared" si="3"/>
        <v>-6.0000000000000002E-6</v>
      </c>
      <c r="CC199" s="253">
        <f t="shared" si="3"/>
        <v>8.9999999999999996E-7</v>
      </c>
      <c r="CD199" s="253">
        <f t="shared" ref="CD199:CF199" si="4">ROUND(CD17,7)</f>
        <v>1.438E-4</v>
      </c>
      <c r="CE199" s="253">
        <f t="shared" si="4"/>
        <v>-1.7900000000000001E-5</v>
      </c>
      <c r="CF199" s="253">
        <f t="shared" si="4"/>
        <v>-7.1299999999999998E-5</v>
      </c>
    </row>
    <row r="200" spans="1:84" ht="15.75" thickBot="1" x14ac:dyDescent="0.3">
      <c r="A200" s="86">
        <v>3</v>
      </c>
      <c r="B200" s="253">
        <f t="shared" si="2"/>
        <v>3.8E-6</v>
      </c>
      <c r="C200" s="253">
        <f t="shared" si="2"/>
        <v>1.5299999999999999E-5</v>
      </c>
      <c r="D200" s="253">
        <f t="shared" si="2"/>
        <v>3.8999999999999999E-5</v>
      </c>
      <c r="E200" s="253">
        <f t="shared" si="2"/>
        <v>9.0400000000000002E-5</v>
      </c>
      <c r="F200" s="253">
        <f t="shared" si="2"/>
        <v>1.326E-4</v>
      </c>
      <c r="G200" s="253">
        <f t="shared" si="2"/>
        <v>1.6640000000000001E-4</v>
      </c>
      <c r="H200" s="253">
        <f t="shared" si="2"/>
        <v>1.951E-4</v>
      </c>
      <c r="I200" s="253">
        <f t="shared" si="2"/>
        <v>2.2350000000000001E-4</v>
      </c>
      <c r="J200" s="253">
        <f t="shared" si="2"/>
        <v>2.7060000000000002E-4</v>
      </c>
      <c r="K200" s="253">
        <f t="shared" si="2"/>
        <v>3.1080000000000002E-4</v>
      </c>
      <c r="L200" s="253">
        <f t="shared" si="2"/>
        <v>4.9120000000000001E-4</v>
      </c>
      <c r="M200" s="253">
        <f t="shared" si="2"/>
        <v>6.5390000000000001E-4</v>
      </c>
      <c r="N200" s="253">
        <f t="shared" si="2"/>
        <v>1.6699999999999999E-5</v>
      </c>
      <c r="O200" s="253">
        <f t="shared" si="2"/>
        <v>3.8600000000000003E-5</v>
      </c>
      <c r="P200" s="253">
        <f t="shared" si="2"/>
        <v>8.0799999999999999E-5</v>
      </c>
      <c r="Q200" s="253">
        <f t="shared" si="2"/>
        <v>1.1620000000000001E-4</v>
      </c>
      <c r="R200" s="253">
        <f t="shared" ref="R200:CC200" si="5">ROUND(R18,7)</f>
        <v>1.4459999999999999E-4</v>
      </c>
      <c r="S200" s="253">
        <f t="shared" si="5"/>
        <v>1.6650000000000001E-4</v>
      </c>
      <c r="T200" s="253">
        <f t="shared" si="5"/>
        <v>1.8919999999999999E-4</v>
      </c>
      <c r="U200" s="253">
        <f t="shared" si="5"/>
        <v>2.2330000000000001E-4</v>
      </c>
      <c r="V200" s="253">
        <f t="shared" si="5"/>
        <v>2.5989999999999997E-4</v>
      </c>
      <c r="W200" s="253">
        <f t="shared" si="5"/>
        <v>4.9359999999999996E-4</v>
      </c>
      <c r="X200" s="253">
        <f t="shared" si="5"/>
        <v>7.1630000000000001E-4</v>
      </c>
      <c r="Y200" s="253">
        <f t="shared" si="5"/>
        <v>9.2349999999999995E-4</v>
      </c>
      <c r="Z200" s="253">
        <f t="shared" si="5"/>
        <v>1.1207000000000001E-3</v>
      </c>
      <c r="AA200" s="253">
        <f t="shared" si="5"/>
        <v>1.3110999999999999E-3</v>
      </c>
      <c r="AB200" s="253">
        <f t="shared" si="5"/>
        <v>1.4973E-3</v>
      </c>
      <c r="AC200" s="253">
        <f t="shared" si="5"/>
        <v>1.681E-3</v>
      </c>
      <c r="AD200" s="253">
        <f t="shared" si="5"/>
        <v>1.8634999999999999E-3</v>
      </c>
      <c r="AE200" s="253">
        <f t="shared" si="5"/>
        <v>2.0452000000000001E-3</v>
      </c>
      <c r="AF200" s="253">
        <f t="shared" si="5"/>
        <v>2.6800000000000001E-5</v>
      </c>
      <c r="AG200" s="253">
        <f t="shared" si="5"/>
        <v>3.1600000000000002E-5</v>
      </c>
      <c r="AH200" s="253">
        <f t="shared" si="5"/>
        <v>8.5799999999999998E-5</v>
      </c>
      <c r="AI200" s="253">
        <f t="shared" si="5"/>
        <v>1.4320000000000001E-4</v>
      </c>
      <c r="AJ200" s="253">
        <f t="shared" si="5"/>
        <v>1.8579999999999999E-4</v>
      </c>
      <c r="AK200" s="253">
        <f t="shared" si="5"/>
        <v>2.128E-4</v>
      </c>
      <c r="AL200" s="253">
        <f t="shared" si="5"/>
        <v>2.4240000000000001E-4</v>
      </c>
      <c r="AM200" s="253">
        <f t="shared" si="5"/>
        <v>2.832E-4</v>
      </c>
      <c r="AN200" s="253">
        <f t="shared" si="5"/>
        <v>3.1060000000000001E-4</v>
      </c>
      <c r="AO200" s="253">
        <f t="shared" si="5"/>
        <v>4.1970000000000001E-4</v>
      </c>
      <c r="AP200" s="253">
        <f t="shared" si="5"/>
        <v>5.1670000000000004E-4</v>
      </c>
      <c r="AQ200" s="253">
        <f t="shared" si="5"/>
        <v>6.3820000000000001E-4</v>
      </c>
      <c r="AR200" s="253">
        <f t="shared" si="5"/>
        <v>7.6809999999999997E-4</v>
      </c>
      <c r="AS200" s="253">
        <f t="shared" si="5"/>
        <v>9.6080000000000004E-4</v>
      </c>
      <c r="AT200" s="253">
        <f t="shared" si="5"/>
        <v>1.1245999999999999E-3</v>
      </c>
      <c r="AU200" s="253">
        <f t="shared" si="5"/>
        <v>1.2394999999999999E-3</v>
      </c>
      <c r="AV200" s="253">
        <f t="shared" si="5"/>
        <v>1.3370000000000001E-3</v>
      </c>
      <c r="AW200" s="253">
        <f t="shared" si="5"/>
        <v>1.4208999999999999E-3</v>
      </c>
      <c r="AX200" s="253">
        <f t="shared" si="5"/>
        <v>9.9000000000000001E-6</v>
      </c>
      <c r="AY200" s="253">
        <f t="shared" si="5"/>
        <v>2.1500000000000001E-5</v>
      </c>
      <c r="AZ200" s="253">
        <f t="shared" si="5"/>
        <v>4.32E-5</v>
      </c>
      <c r="BA200" s="253">
        <f t="shared" si="5"/>
        <v>6.1400000000000002E-5</v>
      </c>
      <c r="BB200" s="253">
        <f t="shared" si="5"/>
        <v>7.5500000000000006E-5</v>
      </c>
      <c r="BC200" s="253">
        <f t="shared" si="5"/>
        <v>9.0500000000000004E-5</v>
      </c>
      <c r="BD200" s="253">
        <f t="shared" si="5"/>
        <v>1.043E-4</v>
      </c>
      <c r="BE200" s="253">
        <f t="shared" si="5"/>
        <v>1.2970000000000001E-4</v>
      </c>
      <c r="BF200" s="253">
        <f t="shared" si="5"/>
        <v>1.4640000000000001E-4</v>
      </c>
      <c r="BG200" s="253">
        <f t="shared" si="5"/>
        <v>2.7409999999999999E-4</v>
      </c>
      <c r="BH200" s="253">
        <f t="shared" si="5"/>
        <v>3.9800000000000002E-4</v>
      </c>
      <c r="BI200" s="253">
        <f t="shared" si="5"/>
        <v>5.2220000000000001E-4</v>
      </c>
      <c r="BJ200" s="253">
        <f t="shared" si="5"/>
        <v>6.4559999999999997E-4</v>
      </c>
      <c r="BK200" s="253">
        <f t="shared" si="5"/>
        <v>7.6860000000000003E-4</v>
      </c>
      <c r="BL200" s="253">
        <f t="shared" si="5"/>
        <v>8.9110000000000003E-4</v>
      </c>
      <c r="BM200" s="253">
        <f t="shared" si="5"/>
        <v>1.0135000000000001E-3</v>
      </c>
      <c r="BN200" s="253">
        <f t="shared" si="5"/>
        <v>1.1356000000000001E-3</v>
      </c>
      <c r="BO200" s="253">
        <f t="shared" si="5"/>
        <v>1.2577000000000001E-3</v>
      </c>
      <c r="BP200" s="253">
        <f t="shared" si="5"/>
        <v>4.9999999999999998E-7</v>
      </c>
      <c r="BQ200" s="253">
        <f t="shared" si="5"/>
        <v>1.3999999999999999E-6</v>
      </c>
      <c r="BR200" s="253">
        <f t="shared" si="5"/>
        <v>2.6000000000000001E-6</v>
      </c>
      <c r="BS200" s="253">
        <f t="shared" si="5"/>
        <v>4.7999999999999998E-6</v>
      </c>
      <c r="BT200" s="253">
        <f t="shared" si="5"/>
        <v>6.7000000000000002E-6</v>
      </c>
      <c r="BU200" s="253">
        <f t="shared" si="5"/>
        <v>8.4999999999999999E-6</v>
      </c>
      <c r="BV200" s="253">
        <f t="shared" si="5"/>
        <v>1.0699999999999999E-5</v>
      </c>
      <c r="BW200" s="253">
        <f t="shared" si="5"/>
        <v>1.2799999999999999E-5</v>
      </c>
      <c r="BX200" s="253">
        <f t="shared" si="5"/>
        <v>1.7099999999999999E-5</v>
      </c>
      <c r="BY200" s="253">
        <f t="shared" si="5"/>
        <v>1.9400000000000001E-5</v>
      </c>
      <c r="BZ200" s="253">
        <f t="shared" si="5"/>
        <v>-6.1999999999999999E-6</v>
      </c>
      <c r="CA200" s="253">
        <f t="shared" si="5"/>
        <v>-5.2599999999999998E-5</v>
      </c>
      <c r="CB200" s="253">
        <f t="shared" si="5"/>
        <v>-1.5299999999999999E-5</v>
      </c>
      <c r="CC200" s="253">
        <f t="shared" si="5"/>
        <v>3.1E-6</v>
      </c>
      <c r="CD200" s="253">
        <f t="shared" ref="CD200:CF200" si="6">ROUND(CD18,7)</f>
        <v>3.3349999999999997E-4</v>
      </c>
      <c r="CE200" s="253">
        <f t="shared" si="6"/>
        <v>-3.15E-5</v>
      </c>
      <c r="CF200" s="253">
        <f t="shared" si="6"/>
        <v>-9.31E-5</v>
      </c>
    </row>
    <row r="201" spans="1:84" ht="15.75" thickBot="1" x14ac:dyDescent="0.3">
      <c r="A201" s="86">
        <v>4</v>
      </c>
      <c r="B201" s="253">
        <f t="shared" si="2"/>
        <v>6.4999999999999996E-6</v>
      </c>
      <c r="C201" s="253">
        <f t="shared" si="2"/>
        <v>3.0800000000000003E-5</v>
      </c>
      <c r="D201" s="253">
        <f t="shared" si="2"/>
        <v>9.0400000000000002E-5</v>
      </c>
      <c r="E201" s="253">
        <f t="shared" si="2"/>
        <v>2.4689999999999998E-4</v>
      </c>
      <c r="F201" s="253">
        <f t="shared" si="2"/>
        <v>3.97E-4</v>
      </c>
      <c r="G201" s="253">
        <f t="shared" si="2"/>
        <v>5.2720000000000002E-4</v>
      </c>
      <c r="H201" s="253">
        <f t="shared" si="2"/>
        <v>6.4170000000000004E-4</v>
      </c>
      <c r="I201" s="253">
        <f t="shared" si="2"/>
        <v>7.5440000000000001E-4</v>
      </c>
      <c r="J201" s="253">
        <f t="shared" si="2"/>
        <v>9.4379999999999996E-4</v>
      </c>
      <c r="K201" s="253">
        <f t="shared" si="2"/>
        <v>1.1054000000000001E-3</v>
      </c>
      <c r="L201" s="253">
        <f t="shared" si="2"/>
        <v>1.7917E-3</v>
      </c>
      <c r="M201" s="253">
        <f t="shared" si="2"/>
        <v>2.3668999999999999E-3</v>
      </c>
      <c r="N201" s="253">
        <f t="shared" si="2"/>
        <v>-3.96E-5</v>
      </c>
      <c r="O201" s="253">
        <f t="shared" si="2"/>
        <v>-3.7000000000000002E-6</v>
      </c>
      <c r="P201" s="253">
        <f t="shared" si="2"/>
        <v>1.1290000000000001E-4</v>
      </c>
      <c r="Q201" s="253">
        <f t="shared" si="2"/>
        <v>2.3680000000000001E-4</v>
      </c>
      <c r="R201" s="253">
        <f t="shared" ref="R201:CC201" si="7">ROUND(R19,7)</f>
        <v>3.4420000000000002E-4</v>
      </c>
      <c r="S201" s="253">
        <f t="shared" si="7"/>
        <v>4.2739999999999998E-4</v>
      </c>
      <c r="T201" s="253">
        <f t="shared" si="7"/>
        <v>5.0549999999999998E-4</v>
      </c>
      <c r="U201" s="253">
        <f t="shared" si="7"/>
        <v>6.179E-4</v>
      </c>
      <c r="V201" s="253">
        <f t="shared" si="7"/>
        <v>7.2860000000000004E-4</v>
      </c>
      <c r="W201" s="253">
        <f t="shared" si="7"/>
        <v>1.4048999999999999E-3</v>
      </c>
      <c r="X201" s="253">
        <f t="shared" si="7"/>
        <v>2.0496999999999998E-3</v>
      </c>
      <c r="Y201" s="253">
        <f t="shared" si="7"/>
        <v>2.6554E-3</v>
      </c>
      <c r="Z201" s="253">
        <f t="shared" si="7"/>
        <v>3.2364999999999998E-3</v>
      </c>
      <c r="AA201" s="253">
        <f t="shared" si="7"/>
        <v>3.8E-3</v>
      </c>
      <c r="AB201" s="253">
        <f t="shared" si="7"/>
        <v>4.3524000000000002E-3</v>
      </c>
      <c r="AC201" s="253">
        <f t="shared" si="7"/>
        <v>4.8980999999999998E-3</v>
      </c>
      <c r="AD201" s="253">
        <f t="shared" si="7"/>
        <v>5.4400000000000004E-3</v>
      </c>
      <c r="AE201" s="253">
        <f t="shared" si="7"/>
        <v>5.9797000000000001E-3</v>
      </c>
      <c r="AF201" s="253">
        <f t="shared" si="7"/>
        <v>4.5899999999999998E-5</v>
      </c>
      <c r="AG201" s="253">
        <f t="shared" si="7"/>
        <v>4.8399999999999997E-5</v>
      </c>
      <c r="AH201" s="253">
        <f t="shared" si="7"/>
        <v>1.9550000000000001E-4</v>
      </c>
      <c r="AI201" s="253">
        <f t="shared" si="7"/>
        <v>3.7399999999999998E-4</v>
      </c>
      <c r="AJ201" s="253">
        <f t="shared" si="7"/>
        <v>5.174E-4</v>
      </c>
      <c r="AK201" s="253">
        <f t="shared" si="7"/>
        <v>6.1399999999999996E-4</v>
      </c>
      <c r="AL201" s="253">
        <f t="shared" si="7"/>
        <v>7.1500000000000003E-4</v>
      </c>
      <c r="AM201" s="253">
        <f t="shared" si="7"/>
        <v>8.5510000000000002E-4</v>
      </c>
      <c r="AN201" s="253">
        <f t="shared" si="7"/>
        <v>9.479E-4</v>
      </c>
      <c r="AO201" s="253">
        <f t="shared" si="7"/>
        <v>1.3054E-3</v>
      </c>
      <c r="AP201" s="253">
        <f t="shared" si="7"/>
        <v>1.6362E-3</v>
      </c>
      <c r="AQ201" s="253">
        <f t="shared" si="7"/>
        <v>2.0270000000000002E-3</v>
      </c>
      <c r="AR201" s="253">
        <f t="shared" si="7"/>
        <v>2.4042E-3</v>
      </c>
      <c r="AS201" s="253">
        <f t="shared" si="7"/>
        <v>2.9372000000000001E-3</v>
      </c>
      <c r="AT201" s="253">
        <f t="shared" si="7"/>
        <v>3.3565000000000001E-3</v>
      </c>
      <c r="AU201" s="253">
        <f t="shared" si="7"/>
        <v>3.6278999999999999E-3</v>
      </c>
      <c r="AV201" s="253">
        <f t="shared" si="7"/>
        <v>3.8603999999999999E-3</v>
      </c>
      <c r="AW201" s="253">
        <f t="shared" si="7"/>
        <v>4.0696999999999999E-3</v>
      </c>
      <c r="AX201" s="253">
        <f t="shared" si="7"/>
        <v>1.9899999999999999E-5</v>
      </c>
      <c r="AY201" s="253">
        <f t="shared" si="7"/>
        <v>4.7599999999999998E-5</v>
      </c>
      <c r="AZ201" s="253">
        <f t="shared" si="7"/>
        <v>1.066E-4</v>
      </c>
      <c r="BA201" s="253">
        <f t="shared" si="7"/>
        <v>1.6110000000000001E-4</v>
      </c>
      <c r="BB201" s="253">
        <f t="shared" si="7"/>
        <v>2.0689999999999999E-4</v>
      </c>
      <c r="BC201" s="253">
        <f t="shared" si="7"/>
        <v>2.5609999999999999E-4</v>
      </c>
      <c r="BD201" s="253">
        <f t="shared" si="7"/>
        <v>3.0210000000000002E-4</v>
      </c>
      <c r="BE201" s="253">
        <f t="shared" si="7"/>
        <v>3.8759999999999999E-4</v>
      </c>
      <c r="BF201" s="253">
        <f t="shared" si="7"/>
        <v>4.4579999999999999E-4</v>
      </c>
      <c r="BG201" s="253">
        <f t="shared" si="7"/>
        <v>8.5550000000000003E-4</v>
      </c>
      <c r="BH201" s="253">
        <f t="shared" si="7"/>
        <v>1.2424999999999999E-3</v>
      </c>
      <c r="BI201" s="253">
        <f t="shared" si="7"/>
        <v>1.6276000000000001E-3</v>
      </c>
      <c r="BJ201" s="253">
        <f t="shared" si="7"/>
        <v>2.0102000000000002E-3</v>
      </c>
      <c r="BK201" s="253">
        <f t="shared" si="7"/>
        <v>2.3909999999999999E-3</v>
      </c>
      <c r="BL201" s="253">
        <f t="shared" si="7"/>
        <v>2.7707000000000001E-3</v>
      </c>
      <c r="BM201" s="253">
        <f t="shared" si="7"/>
        <v>3.1497000000000001E-3</v>
      </c>
      <c r="BN201" s="253">
        <f t="shared" si="7"/>
        <v>3.5282E-3</v>
      </c>
      <c r="BO201" s="253">
        <f t="shared" si="7"/>
        <v>3.9064E-3</v>
      </c>
      <c r="BP201" s="253">
        <f t="shared" si="7"/>
        <v>5.9999999999999997E-7</v>
      </c>
      <c r="BQ201" s="253">
        <f t="shared" si="7"/>
        <v>1.7999999999999999E-6</v>
      </c>
      <c r="BR201" s="253">
        <f t="shared" si="7"/>
        <v>3.5999999999999998E-6</v>
      </c>
      <c r="BS201" s="253">
        <f t="shared" si="7"/>
        <v>7.5000000000000002E-6</v>
      </c>
      <c r="BT201" s="253">
        <f t="shared" si="7"/>
        <v>1.15E-5</v>
      </c>
      <c r="BU201" s="253">
        <f t="shared" si="7"/>
        <v>1.5400000000000002E-5</v>
      </c>
      <c r="BV201" s="253">
        <f t="shared" si="7"/>
        <v>1.9599999999999999E-5</v>
      </c>
      <c r="BW201" s="253">
        <f t="shared" si="7"/>
        <v>2.2799999999999999E-5</v>
      </c>
      <c r="BX201" s="253">
        <f t="shared" si="7"/>
        <v>2.6800000000000001E-5</v>
      </c>
      <c r="BY201" s="253">
        <f t="shared" si="7"/>
        <v>2.34E-5</v>
      </c>
      <c r="BZ201" s="253">
        <f t="shared" si="7"/>
        <v>-7.8399999999999995E-5</v>
      </c>
      <c r="CA201" s="253">
        <f t="shared" si="7"/>
        <v>-1.137E-4</v>
      </c>
      <c r="CB201" s="253">
        <f t="shared" si="7"/>
        <v>-3.2499999999999997E-5</v>
      </c>
      <c r="CC201" s="253">
        <f t="shared" si="7"/>
        <v>8.6000000000000007E-6</v>
      </c>
      <c r="CD201" s="253">
        <f t="shared" ref="CD201:CF201" si="8">ROUND(CD19,7)</f>
        <v>8.2629999999999997E-4</v>
      </c>
      <c r="CE201" s="253">
        <f t="shared" si="8"/>
        <v>-1.5330000000000001E-4</v>
      </c>
      <c r="CF201" s="253">
        <f t="shared" si="8"/>
        <v>-1.182E-4</v>
      </c>
    </row>
    <row r="202" spans="1:84" ht="15.75" thickBot="1" x14ac:dyDescent="0.3">
      <c r="A202" s="86">
        <v>5</v>
      </c>
      <c r="B202" s="253">
        <f t="shared" si="2"/>
        <v>8.1999999999999994E-6</v>
      </c>
      <c r="C202" s="253">
        <f t="shared" si="2"/>
        <v>4.1900000000000002E-5</v>
      </c>
      <c r="D202" s="253">
        <f t="shared" si="2"/>
        <v>1.326E-4</v>
      </c>
      <c r="E202" s="253">
        <f t="shared" si="2"/>
        <v>3.97E-4</v>
      </c>
      <c r="F202" s="253">
        <f t="shared" si="2"/>
        <v>6.7540000000000005E-4</v>
      </c>
      <c r="G202" s="253">
        <f t="shared" si="2"/>
        <v>9.3059999999999996E-4</v>
      </c>
      <c r="H202" s="253">
        <f t="shared" si="2"/>
        <v>1.1611E-3</v>
      </c>
      <c r="I202" s="253">
        <f t="shared" si="2"/>
        <v>1.3885E-3</v>
      </c>
      <c r="J202" s="253">
        <f t="shared" si="2"/>
        <v>1.7741E-3</v>
      </c>
      <c r="K202" s="253">
        <f t="shared" si="2"/>
        <v>2.1029E-3</v>
      </c>
      <c r="L202" s="253">
        <f t="shared" si="2"/>
        <v>3.4778000000000001E-3</v>
      </c>
      <c r="M202" s="253">
        <f t="shared" si="2"/>
        <v>4.6077000000000002E-3</v>
      </c>
      <c r="N202" s="253">
        <f t="shared" si="2"/>
        <v>-1.615E-4</v>
      </c>
      <c r="O202" s="253">
        <f t="shared" si="2"/>
        <v>-1.3180000000000001E-4</v>
      </c>
      <c r="P202" s="253">
        <f t="shared" si="2"/>
        <v>5.63E-5</v>
      </c>
      <c r="Q202" s="253">
        <f t="shared" si="2"/>
        <v>2.8739999999999999E-4</v>
      </c>
      <c r="R202" s="253">
        <f t="shared" ref="R202:CC202" si="9">ROUND(R20,7)</f>
        <v>4.9459999999999999E-4</v>
      </c>
      <c r="S202" s="253">
        <f t="shared" si="9"/>
        <v>6.5649999999999997E-4</v>
      </c>
      <c r="T202" s="253">
        <f t="shared" si="9"/>
        <v>8.0190000000000003E-4</v>
      </c>
      <c r="U202" s="253">
        <f t="shared" si="9"/>
        <v>1.0095E-3</v>
      </c>
      <c r="V202" s="253">
        <f t="shared" si="9"/>
        <v>1.207E-3</v>
      </c>
      <c r="W202" s="253">
        <f t="shared" si="9"/>
        <v>2.4001000000000001E-3</v>
      </c>
      <c r="X202" s="253">
        <f t="shared" si="9"/>
        <v>3.5417999999999999E-3</v>
      </c>
      <c r="Y202" s="253">
        <f t="shared" si="9"/>
        <v>4.6103000000000003E-3</v>
      </c>
      <c r="Z202" s="253">
        <f t="shared" si="9"/>
        <v>5.6322000000000004E-3</v>
      </c>
      <c r="AA202" s="253">
        <f t="shared" si="9"/>
        <v>6.6219E-3</v>
      </c>
      <c r="AB202" s="253">
        <f t="shared" si="9"/>
        <v>7.5912000000000002E-3</v>
      </c>
      <c r="AC202" s="253">
        <f t="shared" si="9"/>
        <v>8.5485000000000005E-3</v>
      </c>
      <c r="AD202" s="253">
        <f t="shared" si="9"/>
        <v>9.4988E-3</v>
      </c>
      <c r="AE202" s="253">
        <f t="shared" si="9"/>
        <v>1.0445299999999999E-2</v>
      </c>
      <c r="AF202" s="253">
        <f t="shared" si="9"/>
        <v>5.3100000000000003E-5</v>
      </c>
      <c r="AG202" s="253">
        <f t="shared" si="9"/>
        <v>4.46E-5</v>
      </c>
      <c r="AH202" s="253">
        <f t="shared" si="9"/>
        <v>2.7300000000000002E-4</v>
      </c>
      <c r="AI202" s="253">
        <f t="shared" si="9"/>
        <v>5.7939999999999999E-4</v>
      </c>
      <c r="AJ202" s="253">
        <f t="shared" si="9"/>
        <v>8.4139999999999996E-4</v>
      </c>
      <c r="AK202" s="253">
        <f t="shared" si="9"/>
        <v>1.0281000000000001E-3</v>
      </c>
      <c r="AL202" s="253">
        <f t="shared" si="9"/>
        <v>1.2208E-3</v>
      </c>
      <c r="AM202" s="253">
        <f t="shared" si="9"/>
        <v>1.4951999999999999E-3</v>
      </c>
      <c r="AN202" s="253">
        <f t="shared" si="9"/>
        <v>1.6796999999999999E-3</v>
      </c>
      <c r="AO202" s="253">
        <f t="shared" si="9"/>
        <v>2.3757000000000001E-3</v>
      </c>
      <c r="AP202" s="253">
        <f t="shared" si="9"/>
        <v>3.0219999999999999E-3</v>
      </c>
      <c r="AQ202" s="253">
        <f t="shared" si="9"/>
        <v>3.7661999999999999E-3</v>
      </c>
      <c r="AR202" s="253">
        <f t="shared" si="9"/>
        <v>4.4594999999999999E-3</v>
      </c>
      <c r="AS202" s="253">
        <f t="shared" si="9"/>
        <v>5.4197999999999998E-3</v>
      </c>
      <c r="AT202" s="253">
        <f t="shared" si="9"/>
        <v>6.1596000000000003E-3</v>
      </c>
      <c r="AU202" s="253">
        <f t="shared" si="9"/>
        <v>6.6306000000000004E-3</v>
      </c>
      <c r="AV202" s="253">
        <f t="shared" si="9"/>
        <v>7.0407000000000004E-3</v>
      </c>
      <c r="AW202" s="253">
        <f t="shared" si="9"/>
        <v>7.4199000000000001E-3</v>
      </c>
      <c r="AX202" s="253">
        <f t="shared" si="9"/>
        <v>2.8E-5</v>
      </c>
      <c r="AY202" s="253">
        <f t="shared" si="9"/>
        <v>7.0300000000000001E-5</v>
      </c>
      <c r="AZ202" s="253">
        <f t="shared" si="9"/>
        <v>1.673E-4</v>
      </c>
      <c r="BA202" s="253">
        <f t="shared" si="9"/>
        <v>2.63E-4</v>
      </c>
      <c r="BB202" s="253">
        <f t="shared" si="9"/>
        <v>3.4739999999999999E-4</v>
      </c>
      <c r="BC202" s="253">
        <f t="shared" si="9"/>
        <v>4.393E-4</v>
      </c>
      <c r="BD202" s="253">
        <f t="shared" si="9"/>
        <v>5.2680000000000001E-4</v>
      </c>
      <c r="BE202" s="253">
        <f t="shared" si="9"/>
        <v>6.912E-4</v>
      </c>
      <c r="BF202" s="253">
        <f t="shared" si="9"/>
        <v>8.0599999999999997E-4</v>
      </c>
      <c r="BG202" s="253">
        <f t="shared" si="9"/>
        <v>1.5749E-3</v>
      </c>
      <c r="BH202" s="253">
        <f t="shared" si="9"/>
        <v>2.2847000000000002E-3</v>
      </c>
      <c r="BI202" s="253">
        <f t="shared" si="9"/>
        <v>2.9857E-3</v>
      </c>
      <c r="BJ202" s="253">
        <f t="shared" si="9"/>
        <v>3.6805000000000002E-3</v>
      </c>
      <c r="BK202" s="253">
        <f t="shared" si="9"/>
        <v>4.3717000000000001E-3</v>
      </c>
      <c r="BL202" s="253">
        <f t="shared" si="9"/>
        <v>5.0606999999999996E-3</v>
      </c>
      <c r="BM202" s="253">
        <f t="shared" si="9"/>
        <v>5.7483999999999999E-3</v>
      </c>
      <c r="BN202" s="253">
        <f t="shared" si="9"/>
        <v>6.4354E-3</v>
      </c>
      <c r="BO202" s="253">
        <f t="shared" si="9"/>
        <v>7.1218000000000002E-3</v>
      </c>
      <c r="BP202" s="253">
        <f t="shared" si="9"/>
        <v>2.9999999999999999E-7</v>
      </c>
      <c r="BQ202" s="253">
        <f t="shared" si="9"/>
        <v>8.9999999999999996E-7</v>
      </c>
      <c r="BR202" s="253">
        <f t="shared" si="9"/>
        <v>2.2000000000000001E-6</v>
      </c>
      <c r="BS202" s="253">
        <f t="shared" si="9"/>
        <v>6.7000000000000002E-6</v>
      </c>
      <c r="BT202" s="253">
        <f t="shared" si="9"/>
        <v>1.27E-5</v>
      </c>
      <c r="BU202" s="253">
        <f t="shared" si="9"/>
        <v>1.8899999999999999E-5</v>
      </c>
      <c r="BV202" s="253">
        <f t="shared" si="9"/>
        <v>2.5199999999999999E-5</v>
      </c>
      <c r="BW202" s="253">
        <f t="shared" si="9"/>
        <v>2.9600000000000001E-5</v>
      </c>
      <c r="BX202" s="253">
        <f t="shared" si="9"/>
        <v>3.3300000000000003E-5</v>
      </c>
      <c r="BY202" s="253">
        <f t="shared" si="9"/>
        <v>2.4000000000000001E-5</v>
      </c>
      <c r="BZ202" s="253">
        <f t="shared" si="9"/>
        <v>-1.4320000000000001E-4</v>
      </c>
      <c r="CA202" s="253">
        <f t="shared" si="9"/>
        <v>-1.5190000000000001E-4</v>
      </c>
      <c r="CB202" s="253">
        <f t="shared" si="9"/>
        <v>-4.5099999999999998E-5</v>
      </c>
      <c r="CC202" s="253">
        <f t="shared" si="9"/>
        <v>1.31E-5</v>
      </c>
      <c r="CD202" s="253">
        <f t="shared" ref="CD202:CF202" si="10">ROUND(CD20,7)</f>
        <v>1.4729000000000001E-3</v>
      </c>
      <c r="CE202" s="253">
        <f t="shared" si="10"/>
        <v>-4.5360000000000002E-4</v>
      </c>
      <c r="CF202" s="253">
        <f t="shared" si="10"/>
        <v>-2.1010000000000001E-4</v>
      </c>
    </row>
    <row r="203" spans="1:84" ht="15.75" thickBot="1" x14ac:dyDescent="0.3">
      <c r="A203" s="86">
        <v>6</v>
      </c>
      <c r="B203" s="253">
        <f t="shared" si="2"/>
        <v>9.3000000000000007E-6</v>
      </c>
      <c r="C203" s="253">
        <f t="shared" si="2"/>
        <v>5.02E-5</v>
      </c>
      <c r="D203" s="253">
        <f t="shared" si="2"/>
        <v>1.6640000000000001E-4</v>
      </c>
      <c r="E203" s="253">
        <f t="shared" si="2"/>
        <v>5.2720000000000002E-4</v>
      </c>
      <c r="F203" s="253">
        <f t="shared" si="2"/>
        <v>9.3059999999999996E-4</v>
      </c>
      <c r="G203" s="253">
        <f t="shared" si="2"/>
        <v>1.3151E-3</v>
      </c>
      <c r="H203" s="253">
        <f t="shared" si="2"/>
        <v>1.6697999999999999E-3</v>
      </c>
      <c r="I203" s="253">
        <f t="shared" si="2"/>
        <v>2.0217E-3</v>
      </c>
      <c r="J203" s="253">
        <f t="shared" si="2"/>
        <v>2.6235E-3</v>
      </c>
      <c r="K203" s="253">
        <f t="shared" si="2"/>
        <v>3.1365E-3</v>
      </c>
      <c r="L203" s="253">
        <f t="shared" si="2"/>
        <v>5.2557999999999997E-3</v>
      </c>
      <c r="M203" s="253">
        <f t="shared" si="2"/>
        <v>6.9779999999999998E-3</v>
      </c>
      <c r="N203" s="253">
        <f t="shared" si="2"/>
        <v>-3.0499999999999999E-4</v>
      </c>
      <c r="O203" s="253">
        <f t="shared" si="2"/>
        <v>-2.9329999999999997E-4</v>
      </c>
      <c r="P203" s="253">
        <f t="shared" si="2"/>
        <v>-4.1E-5</v>
      </c>
      <c r="Q203" s="253">
        <f t="shared" si="2"/>
        <v>2.9920000000000001E-4</v>
      </c>
      <c r="R203" s="253">
        <f t="shared" ref="R203:CC203" si="11">ROUND(R21,7)</f>
        <v>6.0999999999999997E-4</v>
      </c>
      <c r="S203" s="253">
        <f t="shared" si="11"/>
        <v>8.543E-4</v>
      </c>
      <c r="T203" s="253">
        <f t="shared" si="11"/>
        <v>1.0698000000000001E-3</v>
      </c>
      <c r="U203" s="253">
        <f t="shared" si="11"/>
        <v>1.3776999999999999E-3</v>
      </c>
      <c r="V203" s="253">
        <f t="shared" si="11"/>
        <v>1.6662000000000001E-3</v>
      </c>
      <c r="W203" s="253">
        <f t="shared" si="11"/>
        <v>3.3979000000000001E-3</v>
      </c>
      <c r="X203" s="253">
        <f t="shared" si="11"/>
        <v>5.0517000000000001E-3</v>
      </c>
      <c r="Y203" s="253">
        <f t="shared" si="11"/>
        <v>6.5874999999999996E-3</v>
      </c>
      <c r="Z203" s="253">
        <f t="shared" si="11"/>
        <v>8.0487000000000006E-3</v>
      </c>
      <c r="AA203" s="253">
        <f t="shared" si="11"/>
        <v>9.4602000000000002E-3</v>
      </c>
      <c r="AB203" s="253">
        <f t="shared" si="11"/>
        <v>1.0841E-2</v>
      </c>
      <c r="AC203" s="253">
        <f t="shared" si="11"/>
        <v>1.2204E-2</v>
      </c>
      <c r="AD203" s="253">
        <f t="shared" si="11"/>
        <v>1.35569E-2</v>
      </c>
      <c r="AE203" s="253">
        <f t="shared" si="11"/>
        <v>1.4904300000000001E-2</v>
      </c>
      <c r="AF203" s="253">
        <f t="shared" si="11"/>
        <v>5.3000000000000001E-5</v>
      </c>
      <c r="AG203" s="253">
        <f t="shared" si="11"/>
        <v>3.2499999999999997E-5</v>
      </c>
      <c r="AH203" s="253">
        <f t="shared" si="11"/>
        <v>3.2620000000000001E-4</v>
      </c>
      <c r="AI203" s="253">
        <f t="shared" si="11"/>
        <v>7.4930000000000005E-4</v>
      </c>
      <c r="AJ203" s="253">
        <f t="shared" si="11"/>
        <v>1.1280999999999999E-3</v>
      </c>
      <c r="AK203" s="253">
        <f t="shared" si="11"/>
        <v>1.4090000000000001E-3</v>
      </c>
      <c r="AL203" s="253">
        <f t="shared" si="11"/>
        <v>1.6984999999999999E-3</v>
      </c>
      <c r="AM203" s="253">
        <f t="shared" si="11"/>
        <v>2.1199999999999999E-3</v>
      </c>
      <c r="AN203" s="253">
        <f t="shared" si="11"/>
        <v>2.4085000000000001E-3</v>
      </c>
      <c r="AO203" s="253">
        <f t="shared" si="11"/>
        <v>3.4883000000000002E-3</v>
      </c>
      <c r="AP203" s="253">
        <f t="shared" si="11"/>
        <v>4.4840000000000001E-3</v>
      </c>
      <c r="AQ203" s="253">
        <f t="shared" si="11"/>
        <v>5.6091999999999999E-3</v>
      </c>
      <c r="AR203" s="253">
        <f t="shared" si="11"/>
        <v>6.6407999999999997E-3</v>
      </c>
      <c r="AS203" s="253">
        <f t="shared" si="11"/>
        <v>8.0605E-3</v>
      </c>
      <c r="AT203" s="253">
        <f t="shared" si="11"/>
        <v>9.1528000000000009E-3</v>
      </c>
      <c r="AU203" s="253">
        <f t="shared" si="11"/>
        <v>9.8542999999999999E-3</v>
      </c>
      <c r="AV203" s="253">
        <f t="shared" si="11"/>
        <v>1.04758E-2</v>
      </c>
      <c r="AW203" s="253">
        <f t="shared" si="11"/>
        <v>1.10607E-2</v>
      </c>
      <c r="AX203" s="253">
        <f t="shared" si="11"/>
        <v>3.4900000000000001E-5</v>
      </c>
      <c r="AY203" s="253">
        <f t="shared" si="11"/>
        <v>9.0000000000000006E-5</v>
      </c>
      <c r="AZ203" s="253">
        <f t="shared" si="11"/>
        <v>2.22E-4</v>
      </c>
      <c r="BA203" s="253">
        <f t="shared" si="11"/>
        <v>3.5799999999999997E-4</v>
      </c>
      <c r="BB203" s="253">
        <f t="shared" si="11"/>
        <v>4.8200000000000001E-4</v>
      </c>
      <c r="BC203" s="253">
        <f t="shared" si="11"/>
        <v>6.1839999999999996E-4</v>
      </c>
      <c r="BD203" s="253">
        <f t="shared" si="11"/>
        <v>7.5000000000000002E-4</v>
      </c>
      <c r="BE203" s="253">
        <f t="shared" si="11"/>
        <v>9.9960000000000001E-4</v>
      </c>
      <c r="BF203" s="253">
        <f t="shared" si="11"/>
        <v>1.1770999999999999E-3</v>
      </c>
      <c r="BG203" s="253">
        <f t="shared" si="11"/>
        <v>2.333E-3</v>
      </c>
      <c r="BH203" s="253">
        <f t="shared" si="11"/>
        <v>3.3846000000000002E-3</v>
      </c>
      <c r="BI203" s="253">
        <f t="shared" si="11"/>
        <v>4.4167E-3</v>
      </c>
      <c r="BJ203" s="253">
        <f t="shared" si="11"/>
        <v>5.4377000000000002E-3</v>
      </c>
      <c r="BK203" s="253">
        <f t="shared" si="11"/>
        <v>6.4526000000000002E-3</v>
      </c>
      <c r="BL203" s="253">
        <f t="shared" si="11"/>
        <v>7.4641999999999998E-3</v>
      </c>
      <c r="BM203" s="253">
        <f t="shared" si="11"/>
        <v>8.4740000000000006E-3</v>
      </c>
      <c r="BN203" s="253">
        <f t="shared" si="11"/>
        <v>9.4826000000000008E-3</v>
      </c>
      <c r="BO203" s="253">
        <f t="shared" si="11"/>
        <v>1.04904E-2</v>
      </c>
      <c r="BP203" s="253">
        <f t="shared" si="11"/>
        <v>-2.9999999999999999E-7</v>
      </c>
      <c r="BQ203" s="253">
        <f t="shared" si="11"/>
        <v>-6.9999999999999997E-7</v>
      </c>
      <c r="BR203" s="253">
        <f t="shared" si="11"/>
        <v>-4.9999999999999998E-7</v>
      </c>
      <c r="BS203" s="253">
        <f t="shared" si="11"/>
        <v>3.8E-6</v>
      </c>
      <c r="BT203" s="253">
        <f t="shared" si="11"/>
        <v>1.15E-5</v>
      </c>
      <c r="BU203" s="253">
        <f t="shared" si="11"/>
        <v>2.0100000000000001E-5</v>
      </c>
      <c r="BV203" s="253">
        <f t="shared" si="11"/>
        <v>2.87E-5</v>
      </c>
      <c r="BW203" s="253">
        <f t="shared" si="11"/>
        <v>3.4999999999999997E-5</v>
      </c>
      <c r="BX203" s="253">
        <f t="shared" si="11"/>
        <v>4.0000000000000003E-5</v>
      </c>
      <c r="BY203" s="253">
        <f t="shared" si="11"/>
        <v>2.83E-5</v>
      </c>
      <c r="BZ203" s="253">
        <f t="shared" si="11"/>
        <v>-1.7929999999999999E-4</v>
      </c>
      <c r="CA203" s="253">
        <f t="shared" si="11"/>
        <v>-1.739E-4</v>
      </c>
      <c r="CB203" s="253">
        <f t="shared" si="11"/>
        <v>-5.5399999999999998E-5</v>
      </c>
      <c r="CC203" s="253">
        <f t="shared" si="11"/>
        <v>1.6399999999999999E-5</v>
      </c>
      <c r="CD203" s="253">
        <f t="shared" ref="CD203:CF203" si="12">ROUND(CD21,7)</f>
        <v>2.2315999999999998E-3</v>
      </c>
      <c r="CE203" s="253">
        <f t="shared" si="12"/>
        <v>-8.7339999999999998E-4</v>
      </c>
      <c r="CF203" s="253">
        <f t="shared" si="12"/>
        <v>-3.19E-4</v>
      </c>
    </row>
    <row r="204" spans="1:84" ht="15.75" thickBot="1" x14ac:dyDescent="0.3">
      <c r="A204" s="86">
        <v>7</v>
      </c>
      <c r="B204" s="253">
        <f t="shared" si="2"/>
        <v>1.0200000000000001E-5</v>
      </c>
      <c r="C204" s="253">
        <f t="shared" si="2"/>
        <v>5.7099999999999999E-5</v>
      </c>
      <c r="D204" s="253">
        <f t="shared" si="2"/>
        <v>1.951E-4</v>
      </c>
      <c r="E204" s="253">
        <f t="shared" si="2"/>
        <v>6.4170000000000004E-4</v>
      </c>
      <c r="F204" s="253">
        <f t="shared" si="2"/>
        <v>1.1611E-3</v>
      </c>
      <c r="G204" s="253">
        <f t="shared" si="2"/>
        <v>1.6697999999999999E-3</v>
      </c>
      <c r="H204" s="253">
        <f t="shared" si="2"/>
        <v>2.1472000000000002E-3</v>
      </c>
      <c r="I204" s="253">
        <f t="shared" si="2"/>
        <v>2.6235999999999998E-3</v>
      </c>
      <c r="J204" s="253">
        <f t="shared" si="2"/>
        <v>3.4447000000000002E-3</v>
      </c>
      <c r="K204" s="253">
        <f t="shared" si="2"/>
        <v>4.1453999999999996E-3</v>
      </c>
      <c r="L204" s="253">
        <f t="shared" si="2"/>
        <v>7.0106999999999999E-3</v>
      </c>
      <c r="M204" s="253">
        <f t="shared" si="2"/>
        <v>9.3188000000000003E-3</v>
      </c>
      <c r="N204" s="253">
        <f t="shared" si="2"/>
        <v>-4.461E-4</v>
      </c>
      <c r="O204" s="253">
        <f t="shared" si="2"/>
        <v>-4.5600000000000003E-4</v>
      </c>
      <c r="P204" s="253">
        <f t="shared" si="2"/>
        <v>-1.438E-4</v>
      </c>
      <c r="Q204" s="253">
        <f t="shared" si="2"/>
        <v>3.0309999999999999E-4</v>
      </c>
      <c r="R204" s="253">
        <f t="shared" ref="R204:CC204" si="13">ROUND(R22,7)</f>
        <v>7.1599999999999995E-4</v>
      </c>
      <c r="S204" s="253">
        <f t="shared" si="13"/>
        <v>1.042E-3</v>
      </c>
      <c r="T204" s="253">
        <f t="shared" si="13"/>
        <v>1.3272E-3</v>
      </c>
      <c r="U204" s="253">
        <f t="shared" si="13"/>
        <v>1.7363000000000001E-3</v>
      </c>
      <c r="V204" s="253">
        <f t="shared" si="13"/>
        <v>2.1170999999999998E-3</v>
      </c>
      <c r="W204" s="253">
        <f t="shared" si="13"/>
        <v>4.3912999999999999E-3</v>
      </c>
      <c r="X204" s="253">
        <f t="shared" si="13"/>
        <v>6.5507999999999999E-3</v>
      </c>
      <c r="Y204" s="253">
        <f t="shared" si="13"/>
        <v>8.5395000000000002E-3</v>
      </c>
      <c r="Z204" s="253">
        <f t="shared" si="13"/>
        <v>1.04216E-2</v>
      </c>
      <c r="AA204" s="253">
        <f t="shared" si="13"/>
        <v>1.22352E-2</v>
      </c>
      <c r="AB204" s="253">
        <f t="shared" si="13"/>
        <v>1.4007500000000001E-2</v>
      </c>
      <c r="AC204" s="253">
        <f t="shared" si="13"/>
        <v>1.5756300000000001E-2</v>
      </c>
      <c r="AD204" s="253">
        <f t="shared" si="13"/>
        <v>1.74921E-2</v>
      </c>
      <c r="AE204" s="253">
        <f t="shared" si="13"/>
        <v>1.9220899999999999E-2</v>
      </c>
      <c r="AF204" s="253">
        <f t="shared" si="13"/>
        <v>4.8600000000000002E-5</v>
      </c>
      <c r="AG204" s="253">
        <f t="shared" si="13"/>
        <v>1.8899999999999999E-5</v>
      </c>
      <c r="AH204" s="253">
        <f t="shared" si="13"/>
        <v>3.6719999999999998E-4</v>
      </c>
      <c r="AI204" s="253">
        <f t="shared" si="13"/>
        <v>8.9510000000000002E-4</v>
      </c>
      <c r="AJ204" s="253">
        <f t="shared" si="13"/>
        <v>1.3836E-3</v>
      </c>
      <c r="AK204" s="253">
        <f t="shared" si="13"/>
        <v>1.7564E-3</v>
      </c>
      <c r="AL204" s="253">
        <f t="shared" si="13"/>
        <v>2.1408999999999998E-3</v>
      </c>
      <c r="AM204" s="253">
        <f t="shared" si="13"/>
        <v>2.7101E-3</v>
      </c>
      <c r="AN204" s="253">
        <f t="shared" si="13"/>
        <v>3.1056999999999999E-3</v>
      </c>
      <c r="AO204" s="253">
        <f t="shared" si="13"/>
        <v>4.5861000000000001E-3</v>
      </c>
      <c r="AP204" s="253">
        <f t="shared" si="13"/>
        <v>5.9373999999999998E-3</v>
      </c>
      <c r="AQ204" s="253">
        <f t="shared" si="13"/>
        <v>7.4403000000000004E-3</v>
      </c>
      <c r="AR204" s="253">
        <f t="shared" si="13"/>
        <v>8.8038000000000005E-3</v>
      </c>
      <c r="AS204" s="253">
        <f t="shared" si="13"/>
        <v>1.0677799999999999E-2</v>
      </c>
      <c r="AT204" s="253">
        <f t="shared" si="13"/>
        <v>1.21248E-2</v>
      </c>
      <c r="AU204" s="253">
        <f t="shared" si="13"/>
        <v>1.3066599999999999E-2</v>
      </c>
      <c r="AV204" s="253">
        <f t="shared" si="13"/>
        <v>1.3914899999999999E-2</v>
      </c>
      <c r="AW204" s="253">
        <f t="shared" si="13"/>
        <v>1.4723999999999999E-2</v>
      </c>
      <c r="AX204" s="253">
        <f t="shared" si="13"/>
        <v>4.1100000000000003E-5</v>
      </c>
      <c r="AY204" s="253">
        <f t="shared" si="13"/>
        <v>1.077E-4</v>
      </c>
      <c r="AZ204" s="253">
        <f t="shared" si="13"/>
        <v>2.719E-4</v>
      </c>
      <c r="BA204" s="253">
        <f t="shared" si="13"/>
        <v>4.461E-4</v>
      </c>
      <c r="BB204" s="253">
        <f t="shared" si="13"/>
        <v>6.0849999999999999E-4</v>
      </c>
      <c r="BC204" s="253">
        <f t="shared" si="13"/>
        <v>7.8870000000000003E-4</v>
      </c>
      <c r="BD204" s="253">
        <f t="shared" si="13"/>
        <v>9.6389999999999996E-4</v>
      </c>
      <c r="BE204" s="253">
        <f t="shared" si="13"/>
        <v>1.2991999999999999E-3</v>
      </c>
      <c r="BF204" s="253">
        <f t="shared" si="13"/>
        <v>1.5407000000000001E-3</v>
      </c>
      <c r="BG204" s="253">
        <f t="shared" si="13"/>
        <v>3.0896999999999999E-3</v>
      </c>
      <c r="BH204" s="253">
        <f t="shared" si="13"/>
        <v>4.4863999999999998E-3</v>
      </c>
      <c r="BI204" s="253">
        <f t="shared" si="13"/>
        <v>5.8510999999999997E-3</v>
      </c>
      <c r="BJ204" s="253">
        <f t="shared" si="13"/>
        <v>7.1989000000000003E-3</v>
      </c>
      <c r="BK204" s="253">
        <f t="shared" si="13"/>
        <v>8.5380000000000005E-3</v>
      </c>
      <c r="BL204" s="253">
        <f t="shared" si="13"/>
        <v>9.8724999999999993E-3</v>
      </c>
      <c r="BM204" s="253">
        <f t="shared" si="13"/>
        <v>1.12046E-2</v>
      </c>
      <c r="BN204" s="253">
        <f t="shared" si="13"/>
        <v>1.25351E-2</v>
      </c>
      <c r="BO204" s="253">
        <f t="shared" si="13"/>
        <v>1.3864700000000001E-2</v>
      </c>
      <c r="BP204" s="253">
        <f t="shared" si="13"/>
        <v>-9.9999999999999995E-7</v>
      </c>
      <c r="BQ204" s="253">
        <f t="shared" si="13"/>
        <v>-2.5000000000000002E-6</v>
      </c>
      <c r="BR204" s="253">
        <f t="shared" si="13"/>
        <v>-3.4999999999999999E-6</v>
      </c>
      <c r="BS204" s="253">
        <f t="shared" si="13"/>
        <v>1.9999999999999999E-7</v>
      </c>
      <c r="BT204" s="253">
        <f t="shared" si="13"/>
        <v>9.5000000000000005E-6</v>
      </c>
      <c r="BU204" s="253">
        <f t="shared" si="13"/>
        <v>2.0400000000000001E-5</v>
      </c>
      <c r="BV204" s="253">
        <f t="shared" si="13"/>
        <v>3.1399999999999998E-5</v>
      </c>
      <c r="BW204" s="253">
        <f t="shared" si="13"/>
        <v>3.96E-5</v>
      </c>
      <c r="BX204" s="253">
        <f t="shared" si="13"/>
        <v>4.7200000000000002E-5</v>
      </c>
      <c r="BY204" s="253">
        <f t="shared" si="13"/>
        <v>3.4999999999999997E-5</v>
      </c>
      <c r="BZ204" s="253">
        <f t="shared" si="13"/>
        <v>-1.9880000000000001E-4</v>
      </c>
      <c r="CA204" s="253">
        <f t="shared" si="13"/>
        <v>-1.8919999999999999E-4</v>
      </c>
      <c r="CB204" s="253">
        <f t="shared" si="13"/>
        <v>-6.4999999999999994E-5</v>
      </c>
      <c r="CC204" s="253">
        <f t="shared" si="13"/>
        <v>1.8899999999999999E-5</v>
      </c>
      <c r="CD204" s="253">
        <f t="shared" ref="CD204:CF204" si="14">ROUND(CD22,7)</f>
        <v>3.0479999999999999E-3</v>
      </c>
      <c r="CE204" s="253">
        <f t="shared" si="14"/>
        <v>-1.3407E-3</v>
      </c>
      <c r="CF204" s="253">
        <f t="shared" si="14"/>
        <v>-3.9399999999999998E-4</v>
      </c>
    </row>
    <row r="205" spans="1:84" ht="15.75" thickBot="1" x14ac:dyDescent="0.3">
      <c r="A205" s="86">
        <v>8</v>
      </c>
      <c r="B205" s="253">
        <f t="shared" si="2"/>
        <v>1.1E-5</v>
      </c>
      <c r="C205" s="253">
        <f t="shared" si="2"/>
        <v>6.3800000000000006E-5</v>
      </c>
      <c r="D205" s="253">
        <f t="shared" si="2"/>
        <v>2.2350000000000001E-4</v>
      </c>
      <c r="E205" s="253">
        <f t="shared" si="2"/>
        <v>7.5440000000000001E-4</v>
      </c>
      <c r="F205" s="253">
        <f t="shared" si="2"/>
        <v>1.3885E-3</v>
      </c>
      <c r="G205" s="253">
        <f t="shared" si="2"/>
        <v>2.0217E-3</v>
      </c>
      <c r="H205" s="253">
        <f t="shared" si="2"/>
        <v>2.6235999999999998E-3</v>
      </c>
      <c r="I205" s="253">
        <f t="shared" si="2"/>
        <v>3.2277999999999999E-3</v>
      </c>
      <c r="J205" s="253">
        <f t="shared" si="2"/>
        <v>4.2766000000000002E-3</v>
      </c>
      <c r="K205" s="253">
        <f t="shared" si="2"/>
        <v>5.1736000000000004E-3</v>
      </c>
      <c r="L205" s="253">
        <f t="shared" si="2"/>
        <v>8.8187999999999999E-3</v>
      </c>
      <c r="M205" s="253">
        <f t="shared" si="2"/>
        <v>1.17384E-2</v>
      </c>
      <c r="N205" s="253">
        <f t="shared" si="2"/>
        <v>-5.8330000000000003E-4</v>
      </c>
      <c r="O205" s="253">
        <f t="shared" si="2"/>
        <v>-6.1550000000000005E-4</v>
      </c>
      <c r="P205" s="253">
        <f t="shared" si="2"/>
        <v>-2.4159999999999999E-4</v>
      </c>
      <c r="Q205" s="253">
        <f t="shared" si="2"/>
        <v>3.1500000000000001E-4</v>
      </c>
      <c r="R205" s="253">
        <f t="shared" ref="R205:CC205" si="15">ROUND(R23,7)</f>
        <v>8.3279999999999997E-4</v>
      </c>
      <c r="S205" s="253">
        <f t="shared" si="15"/>
        <v>1.243E-3</v>
      </c>
      <c r="T205" s="253">
        <f t="shared" si="15"/>
        <v>1.6004000000000001E-3</v>
      </c>
      <c r="U205" s="253">
        <f t="shared" si="15"/>
        <v>2.1153999999999999E-3</v>
      </c>
      <c r="V205" s="253">
        <f t="shared" si="15"/>
        <v>2.5937E-3</v>
      </c>
      <c r="W205" s="253">
        <f t="shared" si="15"/>
        <v>5.4397999999999998E-3</v>
      </c>
      <c r="X205" s="253">
        <f t="shared" si="15"/>
        <v>8.1250999999999997E-3</v>
      </c>
      <c r="Y205" s="253">
        <f t="shared" si="15"/>
        <v>1.0579099999999999E-2</v>
      </c>
      <c r="Z205" s="253">
        <f t="shared" si="15"/>
        <v>1.2891E-2</v>
      </c>
      <c r="AA205" s="253">
        <f t="shared" si="15"/>
        <v>1.5114000000000001E-2</v>
      </c>
      <c r="AB205" s="253">
        <f t="shared" si="15"/>
        <v>1.7284500000000001E-2</v>
      </c>
      <c r="AC205" s="253">
        <f t="shared" si="15"/>
        <v>1.94258E-2</v>
      </c>
      <c r="AD205" s="253">
        <f t="shared" si="15"/>
        <v>2.15511E-2</v>
      </c>
      <c r="AE205" s="253">
        <f t="shared" si="15"/>
        <v>2.3668000000000002E-2</v>
      </c>
      <c r="AF205" s="253">
        <f t="shared" si="15"/>
        <v>4.2299999999999998E-5</v>
      </c>
      <c r="AG205" s="253">
        <f t="shared" si="15"/>
        <v>5.9000000000000003E-6</v>
      </c>
      <c r="AH205" s="253">
        <f t="shared" si="15"/>
        <v>4.0719999999999998E-4</v>
      </c>
      <c r="AI205" s="253">
        <f t="shared" si="15"/>
        <v>1.0383E-3</v>
      </c>
      <c r="AJ205" s="253">
        <f t="shared" si="15"/>
        <v>1.6367E-3</v>
      </c>
      <c r="AK205" s="253">
        <f t="shared" si="15"/>
        <v>2.1023999999999999E-3</v>
      </c>
      <c r="AL205" s="253">
        <f t="shared" si="15"/>
        <v>2.5833000000000002E-3</v>
      </c>
      <c r="AM205" s="253">
        <f t="shared" si="15"/>
        <v>3.3043E-3</v>
      </c>
      <c r="AN205" s="253">
        <f t="shared" si="15"/>
        <v>3.8113999999999999E-3</v>
      </c>
      <c r="AO205" s="253">
        <f t="shared" si="15"/>
        <v>5.7143000000000003E-3</v>
      </c>
      <c r="AP205" s="253">
        <f t="shared" si="15"/>
        <v>7.4346000000000004E-3</v>
      </c>
      <c r="AQ205" s="253">
        <f t="shared" si="15"/>
        <v>9.3212999999999994E-3</v>
      </c>
      <c r="AR205" s="253">
        <f t="shared" si="15"/>
        <v>1.1018699999999999E-2</v>
      </c>
      <c r="AS205" s="253">
        <f t="shared" si="15"/>
        <v>1.33534E-2</v>
      </c>
      <c r="AT205" s="253">
        <f t="shared" si="15"/>
        <v>1.5164E-2</v>
      </c>
      <c r="AU205" s="253">
        <f t="shared" si="15"/>
        <v>1.63581E-2</v>
      </c>
      <c r="AV205" s="253">
        <f t="shared" si="15"/>
        <v>1.7449200000000002E-2</v>
      </c>
      <c r="AW205" s="253">
        <f t="shared" si="15"/>
        <v>1.8501699999999999E-2</v>
      </c>
      <c r="AX205" s="253">
        <f t="shared" si="15"/>
        <v>4.74E-5</v>
      </c>
      <c r="AY205" s="253">
        <f t="shared" si="15"/>
        <v>1.2549999999999999E-4</v>
      </c>
      <c r="AZ205" s="253">
        <f t="shared" si="15"/>
        <v>3.2200000000000002E-4</v>
      </c>
      <c r="BA205" s="253">
        <f t="shared" si="15"/>
        <v>5.3470000000000004E-4</v>
      </c>
      <c r="BB205" s="253">
        <f t="shared" si="15"/>
        <v>7.36E-4</v>
      </c>
      <c r="BC205" s="253">
        <f t="shared" si="15"/>
        <v>9.6069999999999999E-4</v>
      </c>
      <c r="BD205" s="253">
        <f t="shared" si="15"/>
        <v>1.1808000000000001E-3</v>
      </c>
      <c r="BE205" s="253">
        <f t="shared" si="15"/>
        <v>1.6045E-3</v>
      </c>
      <c r="BF205" s="253">
        <f t="shared" si="15"/>
        <v>1.913E-3</v>
      </c>
      <c r="BG205" s="253">
        <f t="shared" si="15"/>
        <v>3.8741000000000001E-3</v>
      </c>
      <c r="BH205" s="253">
        <f t="shared" si="15"/>
        <v>5.6331999999999997E-3</v>
      </c>
      <c r="BI205" s="253">
        <f t="shared" si="15"/>
        <v>7.3466E-3</v>
      </c>
      <c r="BJ205" s="253">
        <f t="shared" si="15"/>
        <v>9.0367999999999993E-3</v>
      </c>
      <c r="BK205" s="253">
        <f t="shared" si="15"/>
        <v>1.07154E-2</v>
      </c>
      <c r="BL205" s="253">
        <f t="shared" si="15"/>
        <v>1.2388100000000001E-2</v>
      </c>
      <c r="BM205" s="253">
        <f t="shared" si="15"/>
        <v>1.4057500000000001E-2</v>
      </c>
      <c r="BN205" s="253">
        <f t="shared" si="15"/>
        <v>1.5725099999999999E-2</v>
      </c>
      <c r="BO205" s="253">
        <f t="shared" si="15"/>
        <v>1.7391500000000001E-2</v>
      </c>
      <c r="BP205" s="253">
        <f t="shared" si="15"/>
        <v>-1.5999999999999999E-6</v>
      </c>
      <c r="BQ205" s="253">
        <f t="shared" si="15"/>
        <v>-4.3000000000000003E-6</v>
      </c>
      <c r="BR205" s="253">
        <f t="shared" si="15"/>
        <v>-6.3999999999999997E-6</v>
      </c>
      <c r="BS205" s="253">
        <f t="shared" si="15"/>
        <v>-3.1E-6</v>
      </c>
      <c r="BT205" s="253">
        <f t="shared" si="15"/>
        <v>7.7999999999999999E-6</v>
      </c>
      <c r="BU205" s="253">
        <f t="shared" si="15"/>
        <v>2.1100000000000001E-5</v>
      </c>
      <c r="BV205" s="253">
        <f t="shared" si="15"/>
        <v>3.4600000000000001E-5</v>
      </c>
      <c r="BW205" s="253">
        <f t="shared" si="15"/>
        <v>4.5000000000000003E-5</v>
      </c>
      <c r="BX205" s="253">
        <f t="shared" si="15"/>
        <v>5.5600000000000003E-5</v>
      </c>
      <c r="BY205" s="253">
        <f t="shared" si="15"/>
        <v>4.32E-5</v>
      </c>
      <c r="BZ205" s="253">
        <f t="shared" si="15"/>
        <v>-2.1819999999999999E-4</v>
      </c>
      <c r="CA205" s="253">
        <f t="shared" si="15"/>
        <v>-2.053E-4</v>
      </c>
      <c r="CB205" s="253">
        <f t="shared" si="15"/>
        <v>-7.5199999999999998E-5</v>
      </c>
      <c r="CC205" s="253">
        <f t="shared" si="15"/>
        <v>2.1100000000000001E-5</v>
      </c>
      <c r="CD205" s="253">
        <f t="shared" ref="CD205:CF205" si="16">ROUND(CD23,7)</f>
        <v>3.9382000000000002E-3</v>
      </c>
      <c r="CE205" s="253">
        <f t="shared" si="16"/>
        <v>-1.8395E-3</v>
      </c>
      <c r="CF205" s="253">
        <f t="shared" si="16"/>
        <v>-4.2719999999999998E-4</v>
      </c>
    </row>
    <row r="206" spans="1:84" ht="15.75" thickBot="1" x14ac:dyDescent="0.3">
      <c r="A206" s="86">
        <v>9</v>
      </c>
      <c r="B206" s="253">
        <f t="shared" si="2"/>
        <v>1.2300000000000001E-5</v>
      </c>
      <c r="C206" s="253">
        <f t="shared" si="2"/>
        <v>7.47E-5</v>
      </c>
      <c r="D206" s="253">
        <f t="shared" si="2"/>
        <v>2.7060000000000002E-4</v>
      </c>
      <c r="E206" s="253">
        <f t="shared" si="2"/>
        <v>9.4379999999999996E-4</v>
      </c>
      <c r="F206" s="253">
        <f t="shared" si="2"/>
        <v>1.7741E-3</v>
      </c>
      <c r="G206" s="253">
        <f t="shared" si="2"/>
        <v>2.6235E-3</v>
      </c>
      <c r="H206" s="253">
        <f t="shared" si="2"/>
        <v>3.4447000000000002E-3</v>
      </c>
      <c r="I206" s="253">
        <f t="shared" si="2"/>
        <v>4.2766000000000002E-3</v>
      </c>
      <c r="J206" s="253">
        <f t="shared" si="2"/>
        <v>5.7383E-3</v>
      </c>
      <c r="K206" s="253">
        <f t="shared" si="2"/>
        <v>6.9984000000000001E-3</v>
      </c>
      <c r="L206" s="253">
        <f t="shared" si="2"/>
        <v>1.21312E-2</v>
      </c>
      <c r="M206" s="253">
        <f t="shared" si="2"/>
        <v>1.6244600000000001E-2</v>
      </c>
      <c r="N206" s="253">
        <f t="shared" si="2"/>
        <v>-8.1150000000000005E-4</v>
      </c>
      <c r="O206" s="253">
        <f t="shared" si="2"/>
        <v>-8.8520000000000005E-4</v>
      </c>
      <c r="P206" s="253">
        <f t="shared" si="2"/>
        <v>-4.0210000000000002E-4</v>
      </c>
      <c r="Q206" s="253">
        <f t="shared" si="2"/>
        <v>3.4979999999999999E-4</v>
      </c>
      <c r="R206" s="253">
        <f t="shared" ref="R206:CC206" si="17">ROUND(R24,7)</f>
        <v>1.0541999999999999E-3</v>
      </c>
      <c r="S206" s="253">
        <f t="shared" si="17"/>
        <v>1.6142999999999999E-3</v>
      </c>
      <c r="T206" s="253">
        <f t="shared" si="17"/>
        <v>2.1013999999999998E-3</v>
      </c>
      <c r="U206" s="253">
        <f t="shared" si="17"/>
        <v>2.8080000000000002E-3</v>
      </c>
      <c r="V206" s="253">
        <f t="shared" si="17"/>
        <v>3.4654999999999998E-3</v>
      </c>
      <c r="W206" s="253">
        <f t="shared" si="17"/>
        <v>7.3711999999999996E-3</v>
      </c>
      <c r="X206" s="253">
        <f t="shared" si="17"/>
        <v>1.10192E-2</v>
      </c>
      <c r="Y206" s="253">
        <f t="shared" si="17"/>
        <v>1.43149E-2</v>
      </c>
      <c r="Z206" s="253">
        <f t="shared" si="17"/>
        <v>1.73992E-2</v>
      </c>
      <c r="AA206" s="253">
        <f t="shared" si="17"/>
        <v>2.0355600000000001E-2</v>
      </c>
      <c r="AB206" s="253">
        <f t="shared" si="17"/>
        <v>2.32388E-2</v>
      </c>
      <c r="AC206" s="253">
        <f t="shared" si="17"/>
        <v>2.60821E-2</v>
      </c>
      <c r="AD206" s="253">
        <f t="shared" si="17"/>
        <v>2.8904599999999999E-2</v>
      </c>
      <c r="AE206" s="253">
        <f t="shared" si="17"/>
        <v>3.1716300000000003E-2</v>
      </c>
      <c r="AF206" s="253">
        <f t="shared" si="17"/>
        <v>2.55E-5</v>
      </c>
      <c r="AG206" s="253">
        <f t="shared" si="17"/>
        <v>-1.8700000000000001E-5</v>
      </c>
      <c r="AH206" s="253">
        <f t="shared" si="17"/>
        <v>4.6920000000000002E-4</v>
      </c>
      <c r="AI206" s="253">
        <f t="shared" si="17"/>
        <v>1.2759E-3</v>
      </c>
      <c r="AJ206" s="253">
        <f t="shared" si="17"/>
        <v>2.0655999999999999E-3</v>
      </c>
      <c r="AK206" s="253">
        <f t="shared" si="17"/>
        <v>2.6951000000000002E-3</v>
      </c>
      <c r="AL206" s="253">
        <f t="shared" si="17"/>
        <v>3.3462000000000001E-3</v>
      </c>
      <c r="AM206" s="253">
        <f t="shared" si="17"/>
        <v>4.3371E-3</v>
      </c>
      <c r="AN206" s="253">
        <f t="shared" si="17"/>
        <v>5.0451000000000003E-3</v>
      </c>
      <c r="AO206" s="253">
        <f t="shared" si="17"/>
        <v>7.7206999999999996E-3</v>
      </c>
      <c r="AP206" s="253">
        <f t="shared" si="17"/>
        <v>1.01043E-2</v>
      </c>
      <c r="AQ206" s="253">
        <f t="shared" si="17"/>
        <v>1.2660899999999999E-2</v>
      </c>
      <c r="AR206" s="253">
        <f t="shared" si="17"/>
        <v>1.49309E-2</v>
      </c>
      <c r="AS206" s="253">
        <f t="shared" si="17"/>
        <v>1.8065100000000001E-2</v>
      </c>
      <c r="AT206" s="253">
        <f t="shared" si="17"/>
        <v>2.05154E-2</v>
      </c>
      <c r="AU206" s="253">
        <f t="shared" si="17"/>
        <v>2.21686E-2</v>
      </c>
      <c r="AV206" s="253">
        <f t="shared" si="17"/>
        <v>2.3715400000000001E-2</v>
      </c>
      <c r="AW206" s="253">
        <f t="shared" si="17"/>
        <v>2.5234199999999998E-2</v>
      </c>
      <c r="AX206" s="253">
        <f t="shared" si="17"/>
        <v>5.77E-5</v>
      </c>
      <c r="AY206" s="253">
        <f t="shared" si="17"/>
        <v>1.551E-4</v>
      </c>
      <c r="AZ206" s="253">
        <f t="shared" si="17"/>
        <v>4.0660000000000002E-4</v>
      </c>
      <c r="BA206" s="253">
        <f t="shared" si="17"/>
        <v>6.8570000000000002E-4</v>
      </c>
      <c r="BB206" s="253">
        <f t="shared" si="17"/>
        <v>9.5520000000000002E-4</v>
      </c>
      <c r="BC206" s="253">
        <f t="shared" si="17"/>
        <v>1.2585000000000001E-3</v>
      </c>
      <c r="BD206" s="253">
        <f t="shared" si="17"/>
        <v>1.5583999999999999E-3</v>
      </c>
      <c r="BE206" s="253">
        <f t="shared" si="17"/>
        <v>2.1410000000000001E-3</v>
      </c>
      <c r="BF206" s="253">
        <f t="shared" si="17"/>
        <v>2.5718999999999998E-3</v>
      </c>
      <c r="BG206" s="253">
        <f t="shared" si="17"/>
        <v>5.2886000000000001E-3</v>
      </c>
      <c r="BH206" s="253">
        <f t="shared" si="17"/>
        <v>7.7156999999999998E-3</v>
      </c>
      <c r="BI206" s="253">
        <f t="shared" si="17"/>
        <v>1.0070900000000001E-2</v>
      </c>
      <c r="BJ206" s="253">
        <f t="shared" si="17"/>
        <v>1.2390699999999999E-2</v>
      </c>
      <c r="BK206" s="253">
        <f t="shared" si="17"/>
        <v>1.4693299999999999E-2</v>
      </c>
      <c r="BL206" s="253">
        <f t="shared" si="17"/>
        <v>1.69873E-2</v>
      </c>
      <c r="BM206" s="253">
        <f t="shared" si="17"/>
        <v>1.92768E-2</v>
      </c>
      <c r="BN206" s="253">
        <f t="shared" si="17"/>
        <v>2.1563700000000002E-2</v>
      </c>
      <c r="BO206" s="253">
        <f t="shared" si="17"/>
        <v>2.3848999999999999E-2</v>
      </c>
      <c r="BP206" s="253">
        <f t="shared" si="17"/>
        <v>-2.7E-6</v>
      </c>
      <c r="BQ206" s="253">
        <f t="shared" si="17"/>
        <v>-7.1999999999999997E-6</v>
      </c>
      <c r="BR206" s="253">
        <f t="shared" si="17"/>
        <v>-1.1199999999999999E-5</v>
      </c>
      <c r="BS206" s="253">
        <f t="shared" si="17"/>
        <v>-8.1000000000000004E-6</v>
      </c>
      <c r="BT206" s="253">
        <f t="shared" si="17"/>
        <v>6.4999999999999996E-6</v>
      </c>
      <c r="BU206" s="253">
        <f t="shared" si="17"/>
        <v>2.4899999999999999E-5</v>
      </c>
      <c r="BV206" s="253">
        <f t="shared" si="17"/>
        <v>4.3800000000000001E-5</v>
      </c>
      <c r="BW206" s="253">
        <f t="shared" si="17"/>
        <v>5.8699999999999997E-5</v>
      </c>
      <c r="BX206" s="253">
        <f t="shared" si="17"/>
        <v>7.4800000000000002E-5</v>
      </c>
      <c r="BY206" s="253">
        <f t="shared" si="17"/>
        <v>6.0399999999999998E-5</v>
      </c>
      <c r="BZ206" s="253">
        <f t="shared" si="17"/>
        <v>-2.7839999999999999E-4</v>
      </c>
      <c r="CA206" s="253">
        <f t="shared" si="17"/>
        <v>-2.34E-4</v>
      </c>
      <c r="CB206" s="253">
        <f t="shared" si="17"/>
        <v>-9.3499999999999996E-5</v>
      </c>
      <c r="CC206" s="253">
        <f t="shared" si="17"/>
        <v>2.3799999999999999E-5</v>
      </c>
      <c r="CD206" s="253">
        <f t="shared" ref="CD206:CF206" si="18">ROUND(CD24,7)</f>
        <v>5.6775999999999997E-3</v>
      </c>
      <c r="CE206" s="253">
        <f t="shared" si="18"/>
        <v>-2.7910999999999999E-3</v>
      </c>
      <c r="CF206" s="253">
        <f t="shared" si="18"/>
        <v>-3.6410000000000001E-4</v>
      </c>
    </row>
    <row r="207" spans="1:84" ht="15.75" thickBot="1" x14ac:dyDescent="0.3">
      <c r="A207" s="86">
        <v>10</v>
      </c>
      <c r="B207" s="253">
        <f t="shared" si="2"/>
        <v>1.3499999999999999E-5</v>
      </c>
      <c r="C207" s="253">
        <f t="shared" si="2"/>
        <v>8.3999999999999995E-5</v>
      </c>
      <c r="D207" s="253">
        <f t="shared" si="2"/>
        <v>3.1080000000000002E-4</v>
      </c>
      <c r="E207" s="253">
        <f t="shared" si="2"/>
        <v>1.1054000000000001E-3</v>
      </c>
      <c r="F207" s="253">
        <f t="shared" si="2"/>
        <v>2.1029E-3</v>
      </c>
      <c r="G207" s="253">
        <f t="shared" si="2"/>
        <v>3.1365E-3</v>
      </c>
      <c r="H207" s="253">
        <f t="shared" si="2"/>
        <v>4.1453999999999996E-3</v>
      </c>
      <c r="I207" s="253">
        <f t="shared" si="2"/>
        <v>5.1736000000000004E-3</v>
      </c>
      <c r="J207" s="253">
        <f t="shared" si="2"/>
        <v>6.9984000000000001E-3</v>
      </c>
      <c r="K207" s="253">
        <f t="shared" si="2"/>
        <v>8.5886999999999995E-3</v>
      </c>
      <c r="L207" s="253">
        <f t="shared" si="2"/>
        <v>1.519E-2</v>
      </c>
      <c r="M207" s="253">
        <f t="shared" si="2"/>
        <v>2.0564900000000001E-2</v>
      </c>
      <c r="N207" s="253">
        <f t="shared" si="2"/>
        <v>-9.9339999999999997E-4</v>
      </c>
      <c r="O207" s="253">
        <f t="shared" si="2"/>
        <v>-1.1034E-3</v>
      </c>
      <c r="P207" s="253">
        <f t="shared" si="2"/>
        <v>-5.2689999999999996E-4</v>
      </c>
      <c r="Q207" s="253">
        <f t="shared" si="2"/>
        <v>3.9199999999999999E-4</v>
      </c>
      <c r="R207" s="253">
        <f t="shared" ref="R207:CC207" si="19">ROUND(R25,7)</f>
        <v>1.2557E-3</v>
      </c>
      <c r="S207" s="253">
        <f t="shared" si="19"/>
        <v>1.9433E-3</v>
      </c>
      <c r="T207" s="253">
        <f t="shared" si="19"/>
        <v>2.5412E-3</v>
      </c>
      <c r="U207" s="253">
        <f t="shared" si="19"/>
        <v>3.4134E-3</v>
      </c>
      <c r="V207" s="253">
        <f t="shared" si="19"/>
        <v>4.2294999999999998E-3</v>
      </c>
      <c r="W207" s="253">
        <f t="shared" si="19"/>
        <v>9.0979000000000008E-3</v>
      </c>
      <c r="X207" s="253">
        <f t="shared" si="19"/>
        <v>1.3622499999999999E-2</v>
      </c>
      <c r="Y207" s="253">
        <f t="shared" si="19"/>
        <v>1.7680000000000001E-2</v>
      </c>
      <c r="Z207" s="253">
        <f t="shared" si="19"/>
        <v>2.1461000000000001E-2</v>
      </c>
      <c r="AA207" s="253">
        <f t="shared" si="19"/>
        <v>2.5078199999999998E-2</v>
      </c>
      <c r="AB207" s="253">
        <f t="shared" si="19"/>
        <v>2.8603099999999999E-2</v>
      </c>
      <c r="AC207" s="253">
        <f t="shared" si="19"/>
        <v>3.2078700000000002E-2</v>
      </c>
      <c r="AD207" s="253">
        <f t="shared" si="19"/>
        <v>3.5528700000000003E-2</v>
      </c>
      <c r="AE207" s="253">
        <f t="shared" si="19"/>
        <v>3.8965899999999998E-2</v>
      </c>
      <c r="AF207" s="253">
        <f t="shared" si="19"/>
        <v>8.4999999999999999E-6</v>
      </c>
      <c r="AG207" s="253">
        <f t="shared" si="19"/>
        <v>-4.2200000000000003E-5</v>
      </c>
      <c r="AH207" s="253">
        <f t="shared" si="19"/>
        <v>5.1659999999999998E-4</v>
      </c>
      <c r="AI207" s="253">
        <f t="shared" si="19"/>
        <v>1.4744000000000001E-3</v>
      </c>
      <c r="AJ207" s="253">
        <f t="shared" si="19"/>
        <v>2.4304000000000001E-3</v>
      </c>
      <c r="AK207" s="253">
        <f t="shared" si="19"/>
        <v>3.2025000000000001E-3</v>
      </c>
      <c r="AL207" s="253">
        <f t="shared" si="19"/>
        <v>4.0008999999999999E-3</v>
      </c>
      <c r="AM207" s="253">
        <f t="shared" si="19"/>
        <v>5.2242E-3</v>
      </c>
      <c r="AN207" s="253">
        <f t="shared" si="19"/>
        <v>6.1050999999999996E-3</v>
      </c>
      <c r="AO207" s="253">
        <f t="shared" si="19"/>
        <v>9.4518999999999992E-3</v>
      </c>
      <c r="AP207" s="253">
        <f t="shared" si="19"/>
        <v>1.2407700000000001E-2</v>
      </c>
      <c r="AQ207" s="253">
        <f t="shared" si="19"/>
        <v>1.5528699999999999E-2</v>
      </c>
      <c r="AR207" s="253">
        <f t="shared" si="19"/>
        <v>1.8273399999999999E-2</v>
      </c>
      <c r="AS207" s="253">
        <f t="shared" si="19"/>
        <v>2.2079600000000001E-2</v>
      </c>
      <c r="AT207" s="253">
        <f t="shared" si="19"/>
        <v>2.5076899999999999E-2</v>
      </c>
      <c r="AU207" s="253">
        <f t="shared" si="19"/>
        <v>2.7136400000000001E-2</v>
      </c>
      <c r="AV207" s="253">
        <f t="shared" si="19"/>
        <v>2.9098099999999998E-2</v>
      </c>
      <c r="AW207" s="253">
        <f t="shared" si="19"/>
        <v>3.1049199999999999E-2</v>
      </c>
      <c r="AX207" s="253">
        <f t="shared" si="19"/>
        <v>6.58E-5</v>
      </c>
      <c r="AY207" s="253">
        <f t="shared" si="19"/>
        <v>1.7909999999999999E-4</v>
      </c>
      <c r="AZ207" s="253">
        <f t="shared" si="19"/>
        <v>4.7619999999999997E-4</v>
      </c>
      <c r="BA207" s="253">
        <f t="shared" si="19"/>
        <v>8.1110000000000004E-4</v>
      </c>
      <c r="BB207" s="253">
        <f t="shared" si="19"/>
        <v>1.1386E-3</v>
      </c>
      <c r="BC207" s="253">
        <f t="shared" si="19"/>
        <v>1.5093999999999999E-3</v>
      </c>
      <c r="BD207" s="253">
        <f t="shared" si="19"/>
        <v>1.8783000000000001E-3</v>
      </c>
      <c r="BE207" s="253">
        <f t="shared" si="19"/>
        <v>2.5994999999999998E-3</v>
      </c>
      <c r="BF207" s="253">
        <f t="shared" si="19"/>
        <v>3.1388000000000002E-3</v>
      </c>
      <c r="BG207" s="253">
        <f t="shared" si="19"/>
        <v>6.5288000000000004E-3</v>
      </c>
      <c r="BH207" s="253">
        <f t="shared" si="19"/>
        <v>9.5563000000000002E-3</v>
      </c>
      <c r="BI207" s="253">
        <f t="shared" si="19"/>
        <v>1.24891E-2</v>
      </c>
      <c r="BJ207" s="253">
        <f t="shared" si="19"/>
        <v>1.5375399999999999E-2</v>
      </c>
      <c r="BK207" s="253">
        <f t="shared" si="19"/>
        <v>1.8239399999999999E-2</v>
      </c>
      <c r="BL207" s="253">
        <f t="shared" si="19"/>
        <v>2.1092300000000001E-2</v>
      </c>
      <c r="BM207" s="253">
        <f t="shared" si="19"/>
        <v>2.39394E-2</v>
      </c>
      <c r="BN207" s="253">
        <f t="shared" si="19"/>
        <v>2.67832E-2</v>
      </c>
      <c r="BO207" s="253">
        <f t="shared" si="19"/>
        <v>2.9624899999999999E-2</v>
      </c>
      <c r="BP207" s="253">
        <f t="shared" si="19"/>
        <v>-3.7000000000000002E-6</v>
      </c>
      <c r="BQ207" s="253">
        <f t="shared" si="19"/>
        <v>-9.9000000000000001E-6</v>
      </c>
      <c r="BR207" s="253">
        <f t="shared" si="19"/>
        <v>-1.5400000000000002E-5</v>
      </c>
      <c r="BS207" s="253">
        <f t="shared" si="19"/>
        <v>-1.13E-5</v>
      </c>
      <c r="BT207" s="253">
        <f t="shared" si="19"/>
        <v>8.1999999999999994E-6</v>
      </c>
      <c r="BU207" s="253">
        <f t="shared" si="19"/>
        <v>3.29E-5</v>
      </c>
      <c r="BV207" s="253">
        <f t="shared" si="19"/>
        <v>5.8100000000000003E-5</v>
      </c>
      <c r="BW207" s="253">
        <f t="shared" si="19"/>
        <v>7.7999999999999999E-5</v>
      </c>
      <c r="BX207" s="253">
        <f t="shared" si="19"/>
        <v>9.8999999999999994E-5</v>
      </c>
      <c r="BY207" s="253">
        <f t="shared" si="19"/>
        <v>7.8499999999999997E-5</v>
      </c>
      <c r="BZ207" s="253">
        <f t="shared" si="19"/>
        <v>-3.969E-4</v>
      </c>
      <c r="CA207" s="253">
        <f t="shared" si="19"/>
        <v>-2.6350000000000001E-4</v>
      </c>
      <c r="CB207" s="253">
        <f t="shared" si="19"/>
        <v>-1.1069999999999999E-4</v>
      </c>
      <c r="CC207" s="253">
        <f t="shared" si="19"/>
        <v>2.51E-5</v>
      </c>
      <c r="CD207" s="253">
        <f t="shared" ref="CD207:CF207" si="20">ROUND(CD25,7)</f>
        <v>7.3572000000000004E-3</v>
      </c>
      <c r="CE207" s="253">
        <f t="shared" si="20"/>
        <v>-3.6908000000000002E-3</v>
      </c>
      <c r="CF207" s="253">
        <f t="shared" si="20"/>
        <v>-1.8819999999999999E-4</v>
      </c>
    </row>
    <row r="208" spans="1:84" ht="15.75" thickBot="1" x14ac:dyDescent="0.3">
      <c r="A208" s="86">
        <v>11</v>
      </c>
      <c r="B208" s="253">
        <f t="shared" si="2"/>
        <v>2.26E-5</v>
      </c>
      <c r="C208" s="253">
        <f t="shared" si="2"/>
        <v>1.315E-4</v>
      </c>
      <c r="D208" s="253">
        <f t="shared" si="2"/>
        <v>4.9120000000000001E-4</v>
      </c>
      <c r="E208" s="253">
        <f t="shared" si="2"/>
        <v>1.7917E-3</v>
      </c>
      <c r="F208" s="253">
        <f t="shared" si="2"/>
        <v>3.4778000000000001E-3</v>
      </c>
      <c r="G208" s="253">
        <f t="shared" si="2"/>
        <v>5.2557999999999997E-3</v>
      </c>
      <c r="H208" s="253">
        <f t="shared" si="2"/>
        <v>7.0106999999999999E-3</v>
      </c>
      <c r="I208" s="253">
        <f t="shared" si="2"/>
        <v>8.8187999999999999E-3</v>
      </c>
      <c r="J208" s="253">
        <f t="shared" si="2"/>
        <v>1.21312E-2</v>
      </c>
      <c r="K208" s="253">
        <f t="shared" si="2"/>
        <v>1.519E-2</v>
      </c>
      <c r="L208" s="253">
        <f t="shared" si="2"/>
        <v>3.0019799999999999E-2</v>
      </c>
      <c r="M208" s="253">
        <f t="shared" si="2"/>
        <v>4.3855499999999999E-2</v>
      </c>
      <c r="N208" s="253">
        <f t="shared" si="2"/>
        <v>-1.6525999999999999E-3</v>
      </c>
      <c r="O208" s="253">
        <f t="shared" si="2"/>
        <v>-1.9166000000000001E-3</v>
      </c>
      <c r="P208" s="253">
        <f t="shared" si="2"/>
        <v>-1.0177000000000001E-3</v>
      </c>
      <c r="Q208" s="253">
        <f t="shared" si="2"/>
        <v>5.0819999999999999E-4</v>
      </c>
      <c r="R208" s="253">
        <f t="shared" ref="R208:CC208" si="21">ROUND(R26,7)</f>
        <v>1.9445E-3</v>
      </c>
      <c r="S208" s="253">
        <f t="shared" si="21"/>
        <v>3.0866999999999999E-3</v>
      </c>
      <c r="T208" s="253">
        <f t="shared" si="21"/>
        <v>4.0800999999999997E-3</v>
      </c>
      <c r="U208" s="253">
        <f t="shared" si="21"/>
        <v>5.5668000000000002E-3</v>
      </c>
      <c r="V208" s="253">
        <f t="shared" si="21"/>
        <v>7.0115999999999998E-3</v>
      </c>
      <c r="W208" s="253">
        <f t="shared" si="21"/>
        <v>1.6061499999999999E-2</v>
      </c>
      <c r="X208" s="253">
        <f t="shared" si="21"/>
        <v>2.4525000000000002E-2</v>
      </c>
      <c r="Y208" s="253">
        <f t="shared" si="21"/>
        <v>3.1980599999999998E-2</v>
      </c>
      <c r="Z208" s="253">
        <f t="shared" si="21"/>
        <v>3.8853199999999997E-2</v>
      </c>
      <c r="AA208" s="253">
        <f t="shared" si="21"/>
        <v>4.5395699999999997E-2</v>
      </c>
      <c r="AB208" s="253">
        <f t="shared" si="21"/>
        <v>5.1758400000000003E-2</v>
      </c>
      <c r="AC208" s="253">
        <f t="shared" si="21"/>
        <v>5.8027099999999998E-2</v>
      </c>
      <c r="AD208" s="253">
        <f t="shared" si="21"/>
        <v>6.4248100000000002E-2</v>
      </c>
      <c r="AE208" s="253">
        <f t="shared" si="21"/>
        <v>7.0445599999999997E-2</v>
      </c>
      <c r="AF208" s="253">
        <f t="shared" si="21"/>
        <v>-7.6299999999999998E-5</v>
      </c>
      <c r="AG208" s="253">
        <f t="shared" si="21"/>
        <v>-1.739E-4</v>
      </c>
      <c r="AH208" s="253">
        <f t="shared" si="21"/>
        <v>6.3710000000000004E-4</v>
      </c>
      <c r="AI208" s="253">
        <f t="shared" si="21"/>
        <v>2.2182E-3</v>
      </c>
      <c r="AJ208" s="253">
        <f t="shared" si="21"/>
        <v>3.8807999999999998E-3</v>
      </c>
      <c r="AK208" s="253">
        <f t="shared" si="21"/>
        <v>5.2582999999999996E-3</v>
      </c>
      <c r="AL208" s="253">
        <f t="shared" si="21"/>
        <v>6.6684999999999999E-3</v>
      </c>
      <c r="AM208" s="253">
        <f t="shared" si="21"/>
        <v>8.8301000000000004E-3</v>
      </c>
      <c r="AN208" s="253">
        <f t="shared" si="21"/>
        <v>1.0379299999999999E-2</v>
      </c>
      <c r="AO208" s="253">
        <f t="shared" si="21"/>
        <v>1.62728E-2</v>
      </c>
      <c r="AP208" s="253">
        <f t="shared" si="21"/>
        <v>2.1468600000000001E-2</v>
      </c>
      <c r="AQ208" s="253">
        <f t="shared" si="21"/>
        <v>2.6780999999999999E-2</v>
      </c>
      <c r="AR208" s="253">
        <f t="shared" si="21"/>
        <v>3.1337499999999997E-2</v>
      </c>
      <c r="AS208" s="253">
        <f t="shared" si="21"/>
        <v>3.7727900000000002E-2</v>
      </c>
      <c r="AT208" s="253">
        <f t="shared" si="21"/>
        <v>4.2848299999999999E-2</v>
      </c>
      <c r="AU208" s="253">
        <f t="shared" si="21"/>
        <v>4.6519499999999998E-2</v>
      </c>
      <c r="AV208" s="253">
        <f t="shared" si="21"/>
        <v>5.0155499999999999E-2</v>
      </c>
      <c r="AW208" s="253">
        <f t="shared" si="21"/>
        <v>5.3866400000000002E-2</v>
      </c>
      <c r="AX208" s="253">
        <f t="shared" si="21"/>
        <v>9.2100000000000003E-5</v>
      </c>
      <c r="AY208" s="253">
        <f t="shared" si="21"/>
        <v>2.6249999999999998E-4</v>
      </c>
      <c r="AZ208" s="253">
        <f t="shared" si="21"/>
        <v>7.2510000000000001E-4</v>
      </c>
      <c r="BA208" s="253">
        <f t="shared" si="21"/>
        <v>1.2685000000000001E-3</v>
      </c>
      <c r="BB208" s="253">
        <f t="shared" si="21"/>
        <v>1.8205999999999999E-3</v>
      </c>
      <c r="BC208" s="253">
        <f t="shared" si="21"/>
        <v>2.4575999999999999E-3</v>
      </c>
      <c r="BD208" s="253">
        <f t="shared" si="21"/>
        <v>3.1034999999999999E-3</v>
      </c>
      <c r="BE208" s="253">
        <f t="shared" si="21"/>
        <v>4.3899000000000004E-3</v>
      </c>
      <c r="BF208" s="253">
        <f t="shared" si="21"/>
        <v>5.3813000000000003E-3</v>
      </c>
      <c r="BG208" s="253">
        <f t="shared" si="21"/>
        <v>1.1585700000000001E-2</v>
      </c>
      <c r="BH208" s="253">
        <f t="shared" si="21"/>
        <v>1.7159500000000001E-2</v>
      </c>
      <c r="BI208" s="253">
        <f t="shared" si="21"/>
        <v>2.25501E-2</v>
      </c>
      <c r="BJ208" s="253">
        <f t="shared" si="21"/>
        <v>2.7849200000000001E-2</v>
      </c>
      <c r="BK208" s="253">
        <f t="shared" si="21"/>
        <v>3.3104099999999997E-2</v>
      </c>
      <c r="BL208" s="253">
        <f t="shared" si="21"/>
        <v>3.8337000000000003E-2</v>
      </c>
      <c r="BM208" s="253">
        <f t="shared" si="21"/>
        <v>4.3558300000000001E-2</v>
      </c>
      <c r="BN208" s="253">
        <f t="shared" si="21"/>
        <v>4.8772900000000001E-2</v>
      </c>
      <c r="BO208" s="253">
        <f t="shared" si="21"/>
        <v>5.3983299999999998E-2</v>
      </c>
      <c r="BP208" s="253">
        <f t="shared" si="21"/>
        <v>-1.04E-5</v>
      </c>
      <c r="BQ208" s="253">
        <f t="shared" si="21"/>
        <v>-2.83E-5</v>
      </c>
      <c r="BR208" s="253">
        <f t="shared" si="21"/>
        <v>-4.3999999999999999E-5</v>
      </c>
      <c r="BS208" s="253">
        <f t="shared" si="21"/>
        <v>-3.18E-5</v>
      </c>
      <c r="BT208" s="253">
        <f t="shared" si="21"/>
        <v>2.5899999999999999E-5</v>
      </c>
      <c r="BU208" s="253">
        <f t="shared" si="21"/>
        <v>9.8999999999999994E-5</v>
      </c>
      <c r="BV208" s="253">
        <f t="shared" si="21"/>
        <v>1.7320000000000001E-4</v>
      </c>
      <c r="BW208" s="253">
        <f t="shared" si="21"/>
        <v>2.3039999999999999E-4</v>
      </c>
      <c r="BX208" s="253">
        <f t="shared" si="21"/>
        <v>2.7839999999999999E-4</v>
      </c>
      <c r="BY208" s="253">
        <f t="shared" si="21"/>
        <v>1.7560000000000001E-4</v>
      </c>
      <c r="BZ208" s="253">
        <f t="shared" si="21"/>
        <v>-1.8883999999999999E-3</v>
      </c>
      <c r="CA208" s="253">
        <f t="shared" si="21"/>
        <v>-4.573E-4</v>
      </c>
      <c r="CB208" s="253">
        <f t="shared" si="21"/>
        <v>-2.1359999999999999E-4</v>
      </c>
      <c r="CC208" s="253">
        <f t="shared" si="21"/>
        <v>2.5199999999999999E-5</v>
      </c>
      <c r="CD208" s="253">
        <f t="shared" ref="CD208:CF208" si="22">ROUND(CD26,7)</f>
        <v>1.53426E-2</v>
      </c>
      <c r="CE208" s="253">
        <f t="shared" si="22"/>
        <v>-8.2057999999999992E-3</v>
      </c>
      <c r="CF208" s="253">
        <f t="shared" si="22"/>
        <v>1.3764999999999999E-3</v>
      </c>
    </row>
    <row r="209" spans="1:84" ht="15.75" thickBot="1" x14ac:dyDescent="0.3">
      <c r="A209" s="86">
        <v>12</v>
      </c>
      <c r="B209" s="253">
        <f t="shared" si="2"/>
        <v>3.4E-5</v>
      </c>
      <c r="C209" s="253">
        <f t="shared" si="2"/>
        <v>1.797E-4</v>
      </c>
      <c r="D209" s="253">
        <f t="shared" si="2"/>
        <v>6.5390000000000001E-4</v>
      </c>
      <c r="E209" s="253">
        <f t="shared" si="2"/>
        <v>2.3668999999999999E-3</v>
      </c>
      <c r="F209" s="253">
        <f t="shared" si="2"/>
        <v>4.6077000000000002E-3</v>
      </c>
      <c r="G209" s="253">
        <f t="shared" si="2"/>
        <v>6.9779999999999998E-3</v>
      </c>
      <c r="H209" s="253">
        <f t="shared" si="2"/>
        <v>9.3188000000000003E-3</v>
      </c>
      <c r="I209" s="253">
        <f t="shared" si="2"/>
        <v>1.17384E-2</v>
      </c>
      <c r="J209" s="253">
        <f t="shared" si="2"/>
        <v>1.6244600000000001E-2</v>
      </c>
      <c r="K209" s="253">
        <f t="shared" si="2"/>
        <v>2.0564900000000001E-2</v>
      </c>
      <c r="L209" s="253">
        <f t="shared" si="2"/>
        <v>4.3855499999999999E-2</v>
      </c>
      <c r="M209" s="253">
        <f t="shared" si="2"/>
        <v>6.7544499999999993E-2</v>
      </c>
      <c r="N209" s="253">
        <f t="shared" si="2"/>
        <v>-2.1381E-3</v>
      </c>
      <c r="O209" s="253">
        <f t="shared" si="2"/>
        <v>-2.5306999999999999E-3</v>
      </c>
      <c r="P209" s="253">
        <f t="shared" si="2"/>
        <v>-1.4496999999999999E-3</v>
      </c>
      <c r="Q209" s="253">
        <f t="shared" si="2"/>
        <v>4.8079999999999998E-4</v>
      </c>
      <c r="R209" s="253">
        <f t="shared" ref="R209:CC209" si="23">ROUND(R27,7)</f>
        <v>2.2991999999999999E-3</v>
      </c>
      <c r="S209" s="253">
        <f t="shared" si="23"/>
        <v>3.7442E-3</v>
      </c>
      <c r="T209" s="253">
        <f t="shared" si="23"/>
        <v>5.0010999999999996E-3</v>
      </c>
      <c r="U209" s="253">
        <f t="shared" si="23"/>
        <v>6.9195999999999997E-3</v>
      </c>
      <c r="V209" s="253">
        <f t="shared" si="23"/>
        <v>8.8365000000000006E-3</v>
      </c>
      <c r="W209" s="253">
        <f t="shared" si="23"/>
        <v>2.1327499999999999E-2</v>
      </c>
      <c r="X209" s="253">
        <f t="shared" si="23"/>
        <v>3.3155200000000003E-2</v>
      </c>
      <c r="Y209" s="253">
        <f t="shared" si="23"/>
        <v>4.3482600000000003E-2</v>
      </c>
      <c r="Z209" s="253">
        <f t="shared" si="23"/>
        <v>5.2941700000000001E-2</v>
      </c>
      <c r="AA209" s="253">
        <f t="shared" si="23"/>
        <v>6.1919799999999997E-2</v>
      </c>
      <c r="AB209" s="253">
        <f t="shared" si="23"/>
        <v>7.0639900000000005E-2</v>
      </c>
      <c r="AC209" s="253">
        <f t="shared" si="23"/>
        <v>7.9226199999999997E-2</v>
      </c>
      <c r="AD209" s="253">
        <f t="shared" si="23"/>
        <v>8.7744799999999998E-2</v>
      </c>
      <c r="AE209" s="253">
        <f t="shared" si="23"/>
        <v>9.6229899999999993E-2</v>
      </c>
      <c r="AF209" s="253">
        <f t="shared" si="23"/>
        <v>-1.7420000000000001E-4</v>
      </c>
      <c r="AG209" s="253">
        <f t="shared" si="23"/>
        <v>-3.0830000000000001E-4</v>
      </c>
      <c r="AH209" s="253">
        <f t="shared" si="23"/>
        <v>6.6379999999999998E-4</v>
      </c>
      <c r="AI209" s="253">
        <f t="shared" si="23"/>
        <v>2.7284000000000002E-3</v>
      </c>
      <c r="AJ209" s="253">
        <f t="shared" si="23"/>
        <v>4.9709999999999997E-3</v>
      </c>
      <c r="AK209" s="253">
        <f t="shared" si="23"/>
        <v>6.8566E-3</v>
      </c>
      <c r="AL209" s="253">
        <f t="shared" si="23"/>
        <v>8.7734000000000006E-3</v>
      </c>
      <c r="AM209" s="253">
        <f t="shared" si="23"/>
        <v>1.16966E-2</v>
      </c>
      <c r="AN209" s="253">
        <f t="shared" si="23"/>
        <v>1.37637E-2</v>
      </c>
      <c r="AO209" s="253">
        <f t="shared" si="23"/>
        <v>2.15616E-2</v>
      </c>
      <c r="AP209" s="253">
        <f t="shared" si="23"/>
        <v>2.85305E-2</v>
      </c>
      <c r="AQ209" s="253">
        <f t="shared" si="23"/>
        <v>3.5587000000000001E-2</v>
      </c>
      <c r="AR209" s="253">
        <f t="shared" si="23"/>
        <v>4.15325E-2</v>
      </c>
      <c r="AS209" s="253">
        <f t="shared" si="23"/>
        <v>4.9831800000000002E-2</v>
      </c>
      <c r="AT209" s="253">
        <f t="shared" si="23"/>
        <v>5.6414600000000002E-2</v>
      </c>
      <c r="AU209" s="253">
        <f t="shared" si="23"/>
        <v>6.1086599999999998E-2</v>
      </c>
      <c r="AV209" s="253">
        <f t="shared" si="23"/>
        <v>6.5722199999999995E-2</v>
      </c>
      <c r="AW209" s="253">
        <f t="shared" si="23"/>
        <v>7.0461499999999996E-2</v>
      </c>
      <c r="AX209" s="253">
        <f t="shared" si="23"/>
        <v>1.082E-4</v>
      </c>
      <c r="AY209" s="253">
        <f t="shared" si="23"/>
        <v>3.1789999999999998E-4</v>
      </c>
      <c r="AZ209" s="253">
        <f t="shared" si="23"/>
        <v>8.9380000000000004E-4</v>
      </c>
      <c r="BA209" s="253">
        <f t="shared" si="23"/>
        <v>1.586E-3</v>
      </c>
      <c r="BB209" s="253">
        <f t="shared" si="23"/>
        <v>2.3067000000000001E-3</v>
      </c>
      <c r="BC209" s="253">
        <f t="shared" si="23"/>
        <v>3.1492E-3</v>
      </c>
      <c r="BD209" s="253">
        <f t="shared" si="23"/>
        <v>4.0137000000000003E-3</v>
      </c>
      <c r="BE209" s="253">
        <f t="shared" si="23"/>
        <v>5.7532E-3</v>
      </c>
      <c r="BF209" s="253">
        <f t="shared" si="23"/>
        <v>7.1148000000000001E-3</v>
      </c>
      <c r="BG209" s="253">
        <f t="shared" si="23"/>
        <v>1.5614299999999999E-2</v>
      </c>
      <c r="BH209" s="253">
        <f t="shared" si="23"/>
        <v>2.3281300000000001E-2</v>
      </c>
      <c r="BI209" s="253">
        <f t="shared" si="23"/>
        <v>3.0695500000000001E-2</v>
      </c>
      <c r="BJ209" s="253">
        <f t="shared" si="23"/>
        <v>3.7981800000000003E-2</v>
      </c>
      <c r="BK209" s="253">
        <f t="shared" si="23"/>
        <v>4.5205599999999999E-2</v>
      </c>
      <c r="BL209" s="253">
        <f t="shared" si="23"/>
        <v>5.2398199999999999E-2</v>
      </c>
      <c r="BM209" s="253">
        <f t="shared" si="23"/>
        <v>5.9574099999999998E-2</v>
      </c>
      <c r="BN209" s="253">
        <f t="shared" si="23"/>
        <v>6.6740400000000005E-2</v>
      </c>
      <c r="BO209" s="253">
        <f t="shared" si="23"/>
        <v>7.3900599999999997E-2</v>
      </c>
      <c r="BP209" s="253">
        <f t="shared" si="23"/>
        <v>-1.8600000000000001E-5</v>
      </c>
      <c r="BQ209" s="253">
        <f t="shared" si="23"/>
        <v>-5.0899999999999997E-5</v>
      </c>
      <c r="BR209" s="253">
        <f t="shared" si="23"/>
        <v>-8.0099999999999995E-5</v>
      </c>
      <c r="BS209" s="253">
        <f t="shared" si="23"/>
        <v>-6.1299999999999999E-5</v>
      </c>
      <c r="BT209" s="253">
        <f t="shared" si="23"/>
        <v>3.9799999999999998E-5</v>
      </c>
      <c r="BU209" s="253">
        <f t="shared" si="23"/>
        <v>1.697E-4</v>
      </c>
      <c r="BV209" s="253">
        <f t="shared" si="23"/>
        <v>3.0229999999999998E-4</v>
      </c>
      <c r="BW209" s="253">
        <f t="shared" si="23"/>
        <v>4.0400000000000001E-4</v>
      </c>
      <c r="BX209" s="253">
        <f t="shared" si="23"/>
        <v>4.8069999999999997E-4</v>
      </c>
      <c r="BY209" s="253">
        <f t="shared" si="23"/>
        <v>2.6429999999999997E-4</v>
      </c>
      <c r="BZ209" s="253">
        <f t="shared" si="23"/>
        <v>-4.0213999999999996E-3</v>
      </c>
      <c r="CA209" s="253">
        <f t="shared" si="23"/>
        <v>-6.9059999999999998E-4</v>
      </c>
      <c r="CB209" s="253">
        <f t="shared" si="23"/>
        <v>-3.3560000000000003E-4</v>
      </c>
      <c r="CC209" s="253">
        <f t="shared" si="23"/>
        <v>2.3499999999999999E-5</v>
      </c>
      <c r="CD209" s="253">
        <f t="shared" ref="CD209:CF209" si="24">ROUND(CD27,7)</f>
        <v>2.2152100000000001E-2</v>
      </c>
      <c r="CE209" s="253">
        <f t="shared" si="24"/>
        <v>-1.2493499999999999E-2</v>
      </c>
      <c r="CF209" s="253">
        <f t="shared" si="24"/>
        <v>3.1113E-3</v>
      </c>
    </row>
    <row r="210" spans="1:84" ht="15.75" thickBot="1" x14ac:dyDescent="0.3">
      <c r="A210" s="86">
        <v>13</v>
      </c>
      <c r="B210" s="253">
        <f t="shared" si="2"/>
        <v>3.9999999999999998E-6</v>
      </c>
      <c r="C210" s="253">
        <f t="shared" si="2"/>
        <v>1.2799999999999999E-5</v>
      </c>
      <c r="D210" s="253">
        <f t="shared" si="2"/>
        <v>1.6699999999999999E-5</v>
      </c>
      <c r="E210" s="253">
        <f t="shared" si="2"/>
        <v>-3.96E-5</v>
      </c>
      <c r="F210" s="253">
        <f t="shared" si="2"/>
        <v>-1.615E-4</v>
      </c>
      <c r="G210" s="253">
        <f t="shared" si="2"/>
        <v>-3.0499999999999999E-4</v>
      </c>
      <c r="H210" s="253">
        <f t="shared" si="2"/>
        <v>-4.461E-4</v>
      </c>
      <c r="I210" s="253">
        <f t="shared" si="2"/>
        <v>-5.8330000000000003E-4</v>
      </c>
      <c r="J210" s="253">
        <f t="shared" si="2"/>
        <v>-8.1150000000000005E-4</v>
      </c>
      <c r="K210" s="253">
        <f t="shared" si="2"/>
        <v>-9.9339999999999997E-4</v>
      </c>
      <c r="L210" s="253">
        <f t="shared" si="2"/>
        <v>-1.6525999999999999E-3</v>
      </c>
      <c r="M210" s="253">
        <f t="shared" si="2"/>
        <v>-2.1381E-3</v>
      </c>
      <c r="N210" s="253">
        <f t="shared" si="2"/>
        <v>8.7109999999999998E-4</v>
      </c>
      <c r="O210" s="253">
        <f t="shared" si="2"/>
        <v>1.0165E-3</v>
      </c>
      <c r="P210" s="253">
        <f t="shared" si="2"/>
        <v>9.8229999999999997E-4</v>
      </c>
      <c r="Q210" s="253">
        <f t="shared" si="2"/>
        <v>8.4270000000000005E-4</v>
      </c>
      <c r="R210" s="253">
        <f t="shared" ref="R210:CC210" si="25">ROUND(R28,7)</f>
        <v>7.0390000000000003E-4</v>
      </c>
      <c r="S210" s="253">
        <f t="shared" si="25"/>
        <v>5.8839999999999999E-4</v>
      </c>
      <c r="T210" s="253">
        <f t="shared" si="25"/>
        <v>5.1460000000000004E-4</v>
      </c>
      <c r="U210" s="253">
        <f t="shared" si="25"/>
        <v>4.0410000000000001E-4</v>
      </c>
      <c r="V210" s="253">
        <f t="shared" si="25"/>
        <v>3.412E-4</v>
      </c>
      <c r="W210" s="253">
        <f t="shared" si="25"/>
        <v>1.392E-4</v>
      </c>
      <c r="X210" s="253">
        <f t="shared" si="25"/>
        <v>-6.0699999999999998E-5</v>
      </c>
      <c r="Y210" s="253">
        <f t="shared" si="25"/>
        <v>-2.1320000000000001E-4</v>
      </c>
      <c r="Z210" s="253">
        <f t="shared" si="25"/>
        <v>-3.2870000000000002E-4</v>
      </c>
      <c r="AA210" s="253">
        <f t="shared" si="25"/>
        <v>-4.237E-4</v>
      </c>
      <c r="AB210" s="253">
        <f t="shared" si="25"/>
        <v>-5.084E-4</v>
      </c>
      <c r="AC210" s="253">
        <f t="shared" si="25"/>
        <v>-5.8779999999999998E-4</v>
      </c>
      <c r="AD210" s="253">
        <f t="shared" si="25"/>
        <v>-6.6450000000000005E-4</v>
      </c>
      <c r="AE210" s="253">
        <f t="shared" si="25"/>
        <v>-7.3950000000000003E-4</v>
      </c>
      <c r="AF210" s="253">
        <f t="shared" si="25"/>
        <v>1.2310000000000001E-4</v>
      </c>
      <c r="AG210" s="253">
        <f t="shared" si="25"/>
        <v>1.4809999999999999E-4</v>
      </c>
      <c r="AH210" s="253">
        <f t="shared" si="25"/>
        <v>2.1770000000000001E-4</v>
      </c>
      <c r="AI210" s="253">
        <f t="shared" si="25"/>
        <v>2.052E-4</v>
      </c>
      <c r="AJ210" s="253">
        <f t="shared" si="25"/>
        <v>1.4009999999999999E-4</v>
      </c>
      <c r="AK210" s="253">
        <f t="shared" si="25"/>
        <v>6.3499999999999999E-5</v>
      </c>
      <c r="AL210" s="253">
        <f t="shared" si="25"/>
        <v>-3.9999999999999998E-6</v>
      </c>
      <c r="AM210" s="253">
        <f t="shared" si="25"/>
        <v>-1.158E-4</v>
      </c>
      <c r="AN210" s="253">
        <f t="shared" si="25"/>
        <v>-1.9909999999999999E-4</v>
      </c>
      <c r="AO210" s="253">
        <f t="shared" si="25"/>
        <v>-5.4869999999999995E-4</v>
      </c>
      <c r="AP210" s="253">
        <f t="shared" si="25"/>
        <v>-9.2710000000000004E-4</v>
      </c>
      <c r="AQ210" s="253">
        <f t="shared" si="25"/>
        <v>-1.2512000000000001E-3</v>
      </c>
      <c r="AR210" s="253">
        <f t="shared" si="25"/>
        <v>-1.4358999999999999E-3</v>
      </c>
      <c r="AS210" s="253">
        <f t="shared" si="25"/>
        <v>-1.6169999999999999E-3</v>
      </c>
      <c r="AT210" s="253">
        <f t="shared" si="25"/>
        <v>-1.6956E-3</v>
      </c>
      <c r="AU210" s="253">
        <f t="shared" si="25"/>
        <v>-1.7179999999999999E-3</v>
      </c>
      <c r="AV210" s="253">
        <f t="shared" si="25"/>
        <v>-1.7685000000000001E-3</v>
      </c>
      <c r="AW210" s="253">
        <f t="shared" si="25"/>
        <v>-1.8582E-3</v>
      </c>
      <c r="AX210" s="253">
        <f t="shared" si="25"/>
        <v>1.0499999999999999E-5</v>
      </c>
      <c r="AY210" s="253">
        <f t="shared" si="25"/>
        <v>1.6200000000000001E-5</v>
      </c>
      <c r="AZ210" s="253">
        <f t="shared" si="25"/>
        <v>7.3000000000000004E-6</v>
      </c>
      <c r="BA210" s="253">
        <f t="shared" si="25"/>
        <v>-2.02E-5</v>
      </c>
      <c r="BB210" s="253">
        <f t="shared" si="25"/>
        <v>-5.5500000000000001E-5</v>
      </c>
      <c r="BC210" s="253">
        <f t="shared" si="25"/>
        <v>-9.5799999999999998E-5</v>
      </c>
      <c r="BD210" s="253">
        <f t="shared" si="25"/>
        <v>-1.3669999999999999E-4</v>
      </c>
      <c r="BE210" s="253">
        <f t="shared" si="25"/>
        <v>-2.1479999999999999E-4</v>
      </c>
      <c r="BF210" s="253">
        <f t="shared" si="25"/>
        <v>-2.7139999999999998E-4</v>
      </c>
      <c r="BG210" s="253">
        <f t="shared" si="25"/>
        <v>-5.4949999999999997E-4</v>
      </c>
      <c r="BH210" s="253">
        <f t="shared" si="25"/>
        <v>-7.559E-4</v>
      </c>
      <c r="BI210" s="253">
        <f t="shared" si="25"/>
        <v>-9.4669999999999997E-4</v>
      </c>
      <c r="BJ210" s="253">
        <f t="shared" si="25"/>
        <v>-1.1324E-3</v>
      </c>
      <c r="BK210" s="253">
        <f t="shared" si="25"/>
        <v>-1.3165E-3</v>
      </c>
      <c r="BL210" s="253">
        <f t="shared" si="25"/>
        <v>-1.5E-3</v>
      </c>
      <c r="BM210" s="253">
        <f t="shared" si="25"/>
        <v>-1.6833E-3</v>
      </c>
      <c r="BN210" s="253">
        <f t="shared" si="25"/>
        <v>-1.8665999999999999E-3</v>
      </c>
      <c r="BO210" s="253">
        <f t="shared" si="25"/>
        <v>-2.0498999999999999E-3</v>
      </c>
      <c r="BP210" s="253">
        <f t="shared" si="25"/>
        <v>-1.5E-6</v>
      </c>
      <c r="BQ210" s="253">
        <f t="shared" si="25"/>
        <v>-3.7000000000000002E-6</v>
      </c>
      <c r="BR210" s="253">
        <f t="shared" si="25"/>
        <v>-4.8999999999999997E-6</v>
      </c>
      <c r="BS210" s="253">
        <f t="shared" si="25"/>
        <v>-9.9999999999999995E-7</v>
      </c>
      <c r="BT210" s="253">
        <f t="shared" si="25"/>
        <v>7.5000000000000002E-6</v>
      </c>
      <c r="BU210" s="253">
        <f t="shared" si="25"/>
        <v>1.56E-5</v>
      </c>
      <c r="BV210" s="253">
        <f t="shared" si="25"/>
        <v>2.1999999999999999E-5</v>
      </c>
      <c r="BW210" s="253">
        <f t="shared" si="25"/>
        <v>2.5599999999999999E-5</v>
      </c>
      <c r="BX210" s="253">
        <f t="shared" si="25"/>
        <v>2.6800000000000001E-5</v>
      </c>
      <c r="BY210" s="253">
        <f t="shared" si="25"/>
        <v>2.0999999999999999E-5</v>
      </c>
      <c r="BZ210" s="253">
        <f t="shared" si="25"/>
        <v>-2.4199999999999999E-5</v>
      </c>
      <c r="CA210" s="253">
        <f t="shared" si="25"/>
        <v>-1.154E-4</v>
      </c>
      <c r="CB210" s="253">
        <f t="shared" si="25"/>
        <v>-2.51E-5</v>
      </c>
      <c r="CC210" s="253">
        <f t="shared" si="25"/>
        <v>-4.8999999999999997E-6</v>
      </c>
      <c r="CD210" s="253">
        <f t="shared" ref="CD210:CF210" si="26">ROUND(CD28,7)</f>
        <v>1.7369999999999999E-4</v>
      </c>
      <c r="CE210" s="253">
        <f t="shared" si="26"/>
        <v>2.7080000000000002E-4</v>
      </c>
      <c r="CF210" s="253">
        <f t="shared" si="26"/>
        <v>1.0141E-3</v>
      </c>
    </row>
    <row r="211" spans="1:84" ht="15.75" thickBot="1" x14ac:dyDescent="0.3">
      <c r="A211" s="86">
        <v>14</v>
      </c>
      <c r="B211" s="253">
        <f t="shared" si="2"/>
        <v>7.0999999999999998E-6</v>
      </c>
      <c r="C211" s="253">
        <f t="shared" si="2"/>
        <v>2.3E-5</v>
      </c>
      <c r="D211" s="253">
        <f t="shared" si="2"/>
        <v>3.8600000000000003E-5</v>
      </c>
      <c r="E211" s="253">
        <f t="shared" si="2"/>
        <v>-3.7000000000000002E-6</v>
      </c>
      <c r="F211" s="253">
        <f t="shared" si="2"/>
        <v>-1.3180000000000001E-4</v>
      </c>
      <c r="G211" s="253">
        <f t="shared" si="2"/>
        <v>-2.9329999999999997E-4</v>
      </c>
      <c r="H211" s="253">
        <f t="shared" si="2"/>
        <v>-4.5600000000000003E-4</v>
      </c>
      <c r="I211" s="253">
        <f t="shared" si="2"/>
        <v>-6.1550000000000005E-4</v>
      </c>
      <c r="J211" s="253">
        <f t="shared" si="2"/>
        <v>-8.8520000000000005E-4</v>
      </c>
      <c r="K211" s="253">
        <f t="shared" si="2"/>
        <v>-1.1034E-3</v>
      </c>
      <c r="L211" s="253">
        <f t="shared" si="2"/>
        <v>-1.9166000000000001E-3</v>
      </c>
      <c r="M211" s="253">
        <f t="shared" si="2"/>
        <v>-2.5306999999999999E-3</v>
      </c>
      <c r="N211" s="253">
        <f t="shared" ref="N211:BY211" si="27">ROUND(N29,7)</f>
        <v>1.0165E-3</v>
      </c>
      <c r="O211" s="253">
        <f t="shared" si="27"/>
        <v>1.3151E-3</v>
      </c>
      <c r="P211" s="253">
        <f t="shared" si="27"/>
        <v>1.3718000000000001E-3</v>
      </c>
      <c r="Q211" s="253">
        <f t="shared" si="27"/>
        <v>1.2218999999999999E-3</v>
      </c>
      <c r="R211" s="253">
        <f t="shared" si="27"/>
        <v>1.0583000000000001E-3</v>
      </c>
      <c r="S211" s="253">
        <f t="shared" si="27"/>
        <v>9.2250000000000003E-4</v>
      </c>
      <c r="T211" s="253">
        <f t="shared" si="27"/>
        <v>8.4690000000000004E-4</v>
      </c>
      <c r="U211" s="253">
        <f t="shared" si="27"/>
        <v>7.4299999999999995E-4</v>
      </c>
      <c r="V211" s="253">
        <f t="shared" si="27"/>
        <v>7.0770000000000002E-4</v>
      </c>
      <c r="W211" s="253">
        <f t="shared" si="27"/>
        <v>6.8320000000000002E-4</v>
      </c>
      <c r="X211" s="253">
        <f t="shared" si="27"/>
        <v>5.7160000000000002E-4</v>
      </c>
      <c r="Y211" s="253">
        <f t="shared" si="27"/>
        <v>4.796E-4</v>
      </c>
      <c r="Z211" s="253">
        <f t="shared" si="27"/>
        <v>4.1869999999999999E-4</v>
      </c>
      <c r="AA211" s="253">
        <f t="shared" si="27"/>
        <v>3.769E-4</v>
      </c>
      <c r="AB211" s="253">
        <f t="shared" si="27"/>
        <v>3.456E-4</v>
      </c>
      <c r="AC211" s="253">
        <f t="shared" si="27"/>
        <v>3.2029999999999998E-4</v>
      </c>
      <c r="AD211" s="253">
        <f t="shared" si="27"/>
        <v>2.989E-4</v>
      </c>
      <c r="AE211" s="253">
        <f t="shared" si="27"/>
        <v>2.8009999999999998E-4</v>
      </c>
      <c r="AF211" s="253">
        <f t="shared" si="27"/>
        <v>1.5750000000000001E-4</v>
      </c>
      <c r="AG211" s="253">
        <f t="shared" si="27"/>
        <v>1.8019999999999999E-4</v>
      </c>
      <c r="AH211" s="253">
        <f t="shared" si="27"/>
        <v>2.9819999999999998E-4</v>
      </c>
      <c r="AI211" s="253">
        <f t="shared" si="27"/>
        <v>3.1609999999999999E-4</v>
      </c>
      <c r="AJ211" s="253">
        <f t="shared" si="27"/>
        <v>2.5569999999999998E-4</v>
      </c>
      <c r="AK211" s="253">
        <f t="shared" si="27"/>
        <v>1.7110000000000001E-4</v>
      </c>
      <c r="AL211" s="253">
        <f t="shared" si="27"/>
        <v>9.8300000000000004E-5</v>
      </c>
      <c r="AM211" s="253">
        <f t="shared" si="27"/>
        <v>-2.51E-5</v>
      </c>
      <c r="AN211" s="253">
        <f t="shared" si="27"/>
        <v>-1.167E-4</v>
      </c>
      <c r="AO211" s="253">
        <f t="shared" si="27"/>
        <v>-4.9830000000000002E-4</v>
      </c>
      <c r="AP211" s="253">
        <f t="shared" si="27"/>
        <v>-9.6270000000000004E-4</v>
      </c>
      <c r="AQ211" s="253">
        <f t="shared" si="27"/>
        <v>-1.3974E-3</v>
      </c>
      <c r="AR211" s="253">
        <f t="shared" si="27"/>
        <v>-1.6697000000000001E-3</v>
      </c>
      <c r="AS211" s="253">
        <f t="shared" si="27"/>
        <v>-1.9168E-3</v>
      </c>
      <c r="AT211" s="253">
        <f t="shared" si="27"/>
        <v>-2.0163999999999998E-3</v>
      </c>
      <c r="AU211" s="253">
        <f t="shared" si="27"/>
        <v>-2.0251000000000002E-3</v>
      </c>
      <c r="AV211" s="253">
        <f t="shared" si="27"/>
        <v>-2.0517000000000001E-3</v>
      </c>
      <c r="AW211" s="253">
        <f t="shared" si="27"/>
        <v>-2.1164000000000001E-3</v>
      </c>
      <c r="AX211" s="253">
        <f t="shared" si="27"/>
        <v>1.77E-5</v>
      </c>
      <c r="AY211" s="253">
        <f t="shared" si="27"/>
        <v>3.0800000000000003E-5</v>
      </c>
      <c r="AZ211" s="253">
        <f t="shared" si="27"/>
        <v>3.2199999999999997E-5</v>
      </c>
      <c r="BA211" s="253">
        <f t="shared" si="27"/>
        <v>8.8999999999999995E-6</v>
      </c>
      <c r="BB211" s="253">
        <f t="shared" si="27"/>
        <v>-2.6800000000000001E-5</v>
      </c>
      <c r="BC211" s="253">
        <f t="shared" si="27"/>
        <v>-6.8700000000000003E-5</v>
      </c>
      <c r="BD211" s="253">
        <f t="shared" si="27"/>
        <v>-1.1290000000000001E-4</v>
      </c>
      <c r="BE211" s="253">
        <f t="shared" si="27"/>
        <v>-1.9909999999999999E-4</v>
      </c>
      <c r="BF211" s="253">
        <f t="shared" si="27"/>
        <v>-2.6400000000000002E-4</v>
      </c>
      <c r="BG211" s="253">
        <f t="shared" si="27"/>
        <v>-5.6369999999999999E-4</v>
      </c>
      <c r="BH211" s="253">
        <f t="shared" si="27"/>
        <v>-7.7590000000000005E-4</v>
      </c>
      <c r="BI211" s="253">
        <f t="shared" si="27"/>
        <v>-9.6679999999999997E-4</v>
      </c>
      <c r="BJ211" s="253">
        <f t="shared" si="27"/>
        <v>-1.1505E-3</v>
      </c>
      <c r="BK211" s="253">
        <f t="shared" si="27"/>
        <v>-1.3319E-3</v>
      </c>
      <c r="BL211" s="253">
        <f t="shared" si="27"/>
        <v>-1.5126E-3</v>
      </c>
      <c r="BM211" s="253">
        <f t="shared" si="27"/>
        <v>-1.6930999999999999E-3</v>
      </c>
      <c r="BN211" s="253">
        <f t="shared" si="27"/>
        <v>-1.8737000000000001E-3</v>
      </c>
      <c r="BO211" s="253">
        <f t="shared" si="27"/>
        <v>-2.0542999999999998E-3</v>
      </c>
      <c r="BP211" s="253">
        <f t="shared" si="27"/>
        <v>-1.1999999999999999E-6</v>
      </c>
      <c r="BQ211" s="253">
        <f t="shared" si="27"/>
        <v>-3.0000000000000001E-6</v>
      </c>
      <c r="BR211" s="253">
        <f t="shared" si="27"/>
        <v>-4.1999999999999996E-6</v>
      </c>
      <c r="BS211" s="253">
        <f t="shared" si="27"/>
        <v>-2.3E-6</v>
      </c>
      <c r="BT211" s="253">
        <f t="shared" si="27"/>
        <v>2.6000000000000001E-6</v>
      </c>
      <c r="BU211" s="253">
        <f t="shared" si="27"/>
        <v>7.0999999999999998E-6</v>
      </c>
      <c r="BV211" s="253">
        <f t="shared" si="27"/>
        <v>1.01E-5</v>
      </c>
      <c r="BW211" s="253">
        <f t="shared" si="27"/>
        <v>1.08E-5</v>
      </c>
      <c r="BX211" s="253">
        <f t="shared" si="27"/>
        <v>6.9E-6</v>
      </c>
      <c r="BY211" s="253">
        <f t="shared" si="27"/>
        <v>-2.7999999999999999E-6</v>
      </c>
      <c r="BZ211" s="253">
        <f t="shared" ref="BZ211:CF211" si="28">ROUND(BZ29,7)</f>
        <v>-7.8300000000000006E-5</v>
      </c>
      <c r="CA211" s="253">
        <f t="shared" si="28"/>
        <v>-1.5540000000000001E-4</v>
      </c>
      <c r="CB211" s="253">
        <f t="shared" si="28"/>
        <v>-3.0700000000000001E-5</v>
      </c>
      <c r="CC211" s="253">
        <f t="shared" si="28"/>
        <v>-5.9000000000000003E-6</v>
      </c>
      <c r="CD211" s="253">
        <f t="shared" si="28"/>
        <v>2.4840000000000002E-4</v>
      </c>
      <c r="CE211" s="253">
        <f t="shared" si="28"/>
        <v>5.1880000000000003E-4</v>
      </c>
      <c r="CF211" s="253">
        <f t="shared" si="28"/>
        <v>1.3175000000000001E-3</v>
      </c>
    </row>
    <row r="212" spans="1:84" ht="15.75" thickBot="1" x14ac:dyDescent="0.3">
      <c r="A212" s="86">
        <v>15</v>
      </c>
      <c r="B212" s="253">
        <f t="shared" si="2"/>
        <v>1.0900000000000001E-5</v>
      </c>
      <c r="C212" s="253">
        <f t="shared" ref="C212:BN212" si="29">ROUND(C30,7)</f>
        <v>3.79E-5</v>
      </c>
      <c r="D212" s="253">
        <f t="shared" si="29"/>
        <v>8.0799999999999999E-5</v>
      </c>
      <c r="E212" s="253">
        <f t="shared" si="29"/>
        <v>1.1290000000000001E-4</v>
      </c>
      <c r="F212" s="253">
        <f t="shared" si="29"/>
        <v>5.63E-5</v>
      </c>
      <c r="G212" s="253">
        <f t="shared" si="29"/>
        <v>-4.1E-5</v>
      </c>
      <c r="H212" s="253">
        <f t="shared" si="29"/>
        <v>-1.438E-4</v>
      </c>
      <c r="I212" s="253">
        <f t="shared" si="29"/>
        <v>-2.4159999999999999E-4</v>
      </c>
      <c r="J212" s="253">
        <f t="shared" si="29"/>
        <v>-4.0210000000000002E-4</v>
      </c>
      <c r="K212" s="253">
        <f t="shared" si="29"/>
        <v>-5.2689999999999996E-4</v>
      </c>
      <c r="L212" s="253">
        <f t="shared" si="29"/>
        <v>-1.0177000000000001E-3</v>
      </c>
      <c r="M212" s="253">
        <f t="shared" si="29"/>
        <v>-1.4496999999999999E-3</v>
      </c>
      <c r="N212" s="253">
        <f t="shared" si="29"/>
        <v>9.8229999999999997E-4</v>
      </c>
      <c r="O212" s="253">
        <f t="shared" si="29"/>
        <v>1.3718000000000001E-3</v>
      </c>
      <c r="P212" s="253">
        <f t="shared" si="29"/>
        <v>1.6562E-3</v>
      </c>
      <c r="Q212" s="253">
        <f t="shared" si="29"/>
        <v>1.6558E-3</v>
      </c>
      <c r="R212" s="253">
        <f t="shared" si="29"/>
        <v>1.5732999999999999E-3</v>
      </c>
      <c r="S212" s="253">
        <f t="shared" si="29"/>
        <v>1.4786999999999999E-3</v>
      </c>
      <c r="T212" s="253">
        <f t="shared" si="29"/>
        <v>1.4441E-3</v>
      </c>
      <c r="U212" s="253">
        <f t="shared" si="29"/>
        <v>1.3939E-3</v>
      </c>
      <c r="V212" s="253">
        <f t="shared" si="29"/>
        <v>1.4293999999999999E-3</v>
      </c>
      <c r="W212" s="253">
        <f t="shared" si="29"/>
        <v>1.8795000000000001E-3</v>
      </c>
      <c r="X212" s="253">
        <f t="shared" si="29"/>
        <v>2.1570000000000001E-3</v>
      </c>
      <c r="Y212" s="253">
        <f t="shared" si="29"/>
        <v>2.4093999999999999E-3</v>
      </c>
      <c r="Z212" s="253">
        <f t="shared" si="29"/>
        <v>2.6732000000000001E-3</v>
      </c>
      <c r="AA212" s="253">
        <f t="shared" si="29"/>
        <v>2.9448E-3</v>
      </c>
      <c r="AB212" s="253">
        <f t="shared" si="29"/>
        <v>3.2209000000000001E-3</v>
      </c>
      <c r="AC212" s="253">
        <f t="shared" si="29"/>
        <v>3.5003999999999999E-3</v>
      </c>
      <c r="AD212" s="253">
        <f t="shared" si="29"/>
        <v>3.7827999999999998E-3</v>
      </c>
      <c r="AE212" s="253">
        <f t="shared" si="29"/>
        <v>4.0677999999999999E-3</v>
      </c>
      <c r="AF212" s="253">
        <f t="shared" si="29"/>
        <v>1.9369999999999999E-4</v>
      </c>
      <c r="AG212" s="253">
        <f t="shared" si="29"/>
        <v>2.0770000000000001E-4</v>
      </c>
      <c r="AH212" s="253">
        <f t="shared" si="29"/>
        <v>3.968E-4</v>
      </c>
      <c r="AI212" s="253">
        <f t="shared" si="29"/>
        <v>5.0290000000000003E-4</v>
      </c>
      <c r="AJ212" s="253">
        <f t="shared" si="29"/>
        <v>5.0650000000000001E-4</v>
      </c>
      <c r="AK212" s="253">
        <f t="shared" si="29"/>
        <v>4.618E-4</v>
      </c>
      <c r="AL212" s="253">
        <f t="shared" si="29"/>
        <v>4.3350000000000002E-4</v>
      </c>
      <c r="AM212" s="253">
        <f t="shared" si="29"/>
        <v>3.8289999999999998E-4</v>
      </c>
      <c r="AN212" s="253">
        <f t="shared" si="29"/>
        <v>3.5609999999999998E-4</v>
      </c>
      <c r="AO212" s="253">
        <f t="shared" si="29"/>
        <v>3.0479999999999998E-4</v>
      </c>
      <c r="AP212" s="253">
        <f t="shared" si="29"/>
        <v>1.048E-4</v>
      </c>
      <c r="AQ212" s="253">
        <f t="shared" si="29"/>
        <v>-1.1510000000000001E-4</v>
      </c>
      <c r="AR212" s="253">
        <f t="shared" si="29"/>
        <v>-2.3819999999999999E-4</v>
      </c>
      <c r="AS212" s="253">
        <f t="shared" si="29"/>
        <v>-2.611E-4</v>
      </c>
      <c r="AT212" s="253">
        <f t="shared" si="29"/>
        <v>-1.85E-4</v>
      </c>
      <c r="AU212" s="253">
        <f t="shared" si="29"/>
        <v>-5.9799999999999997E-5</v>
      </c>
      <c r="AV212" s="253">
        <f t="shared" si="29"/>
        <v>6.9200000000000002E-5</v>
      </c>
      <c r="AW212" s="253">
        <f t="shared" si="29"/>
        <v>1.838E-4</v>
      </c>
      <c r="AX212" s="253">
        <f t="shared" si="29"/>
        <v>3.0000000000000001E-5</v>
      </c>
      <c r="AY212" s="253">
        <f t="shared" si="29"/>
        <v>6.0000000000000002E-5</v>
      </c>
      <c r="AZ212" s="253">
        <f t="shared" si="29"/>
        <v>9.6199999999999994E-5</v>
      </c>
      <c r="BA212" s="253">
        <f t="shared" si="29"/>
        <v>1.0459999999999999E-4</v>
      </c>
      <c r="BB212" s="253">
        <f t="shared" si="29"/>
        <v>9.6000000000000002E-5</v>
      </c>
      <c r="BC212" s="253">
        <f t="shared" si="29"/>
        <v>8.3900000000000006E-5</v>
      </c>
      <c r="BD212" s="253">
        <f t="shared" si="29"/>
        <v>6.8800000000000005E-5</v>
      </c>
      <c r="BE212" s="253">
        <f t="shared" si="29"/>
        <v>3.9499999999999998E-5</v>
      </c>
      <c r="BF212" s="253">
        <f t="shared" si="29"/>
        <v>1.7399999999999999E-5</v>
      </c>
      <c r="BG212" s="253">
        <f t="shared" si="29"/>
        <v>2.1100000000000001E-5</v>
      </c>
      <c r="BH212" s="253">
        <f t="shared" si="29"/>
        <v>9.6799999999999995E-5</v>
      </c>
      <c r="BI212" s="253">
        <f t="shared" si="29"/>
        <v>1.894E-4</v>
      </c>
      <c r="BJ212" s="253">
        <f t="shared" si="29"/>
        <v>2.8600000000000001E-4</v>
      </c>
      <c r="BK212" s="253">
        <f t="shared" si="29"/>
        <v>3.8329999999999999E-4</v>
      </c>
      <c r="BL212" s="253">
        <f t="shared" si="29"/>
        <v>4.8020000000000002E-4</v>
      </c>
      <c r="BM212" s="253">
        <f t="shared" si="29"/>
        <v>5.7660000000000003E-4</v>
      </c>
      <c r="BN212" s="253">
        <f t="shared" si="29"/>
        <v>6.7259999999999998E-4</v>
      </c>
      <c r="BO212" s="253">
        <f t="shared" ref="BO212:CF212" si="30">ROUND(BO30,7)</f>
        <v>7.6829999999999997E-4</v>
      </c>
      <c r="BP212" s="253">
        <f t="shared" si="30"/>
        <v>-2.9999999999999999E-7</v>
      </c>
      <c r="BQ212" s="253">
        <f t="shared" si="30"/>
        <v>-8.9999999999999996E-7</v>
      </c>
      <c r="BR212" s="253">
        <f t="shared" si="30"/>
        <v>-2.0999999999999998E-6</v>
      </c>
      <c r="BS212" s="253">
        <f t="shared" si="30"/>
        <v>-6.1E-6</v>
      </c>
      <c r="BT212" s="253">
        <f t="shared" si="30"/>
        <v>-1.1600000000000001E-5</v>
      </c>
      <c r="BU212" s="253">
        <f t="shared" si="30"/>
        <v>-1.8199999999999999E-5</v>
      </c>
      <c r="BV212" s="253">
        <f t="shared" si="30"/>
        <v>-2.69E-5</v>
      </c>
      <c r="BW212" s="253">
        <f t="shared" si="30"/>
        <v>-3.6699999999999998E-5</v>
      </c>
      <c r="BX212" s="253">
        <f t="shared" si="30"/>
        <v>-6.2000000000000003E-5</v>
      </c>
      <c r="BY212" s="253">
        <f t="shared" si="30"/>
        <v>-8.9499999999999994E-5</v>
      </c>
      <c r="BZ212" s="253">
        <f t="shared" si="30"/>
        <v>-1.894E-4</v>
      </c>
      <c r="CA212" s="253">
        <f t="shared" si="30"/>
        <v>-1.8699999999999999E-4</v>
      </c>
      <c r="CB212" s="253">
        <f t="shared" si="30"/>
        <v>-2.4499999999999999E-5</v>
      </c>
      <c r="CC212" s="253">
        <f t="shared" si="30"/>
        <v>-5.3000000000000001E-6</v>
      </c>
      <c r="CD212" s="253">
        <f t="shared" si="30"/>
        <v>1.0899E-3</v>
      </c>
      <c r="CE212" s="253">
        <f t="shared" si="30"/>
        <v>4.8799999999999999E-4</v>
      </c>
      <c r="CF212" s="253">
        <f t="shared" si="30"/>
        <v>1.3725E-3</v>
      </c>
    </row>
    <row r="213" spans="1:84" ht="15.75" thickBot="1" x14ac:dyDescent="0.3">
      <c r="A213" s="86">
        <v>16</v>
      </c>
      <c r="B213" s="253">
        <f t="shared" si="2"/>
        <v>1.2799999999999999E-5</v>
      </c>
      <c r="C213" s="253">
        <f t="shared" ref="C213:BN213" si="31">ROUND(C31,7)</f>
        <v>4.7899999999999999E-5</v>
      </c>
      <c r="D213" s="253">
        <f t="shared" si="31"/>
        <v>1.1620000000000001E-4</v>
      </c>
      <c r="E213" s="253">
        <f t="shared" si="31"/>
        <v>2.3680000000000001E-4</v>
      </c>
      <c r="F213" s="253">
        <f t="shared" si="31"/>
        <v>2.8739999999999999E-4</v>
      </c>
      <c r="G213" s="253">
        <f t="shared" si="31"/>
        <v>2.9920000000000001E-4</v>
      </c>
      <c r="H213" s="253">
        <f t="shared" si="31"/>
        <v>3.0309999999999999E-4</v>
      </c>
      <c r="I213" s="253">
        <f t="shared" si="31"/>
        <v>3.1500000000000001E-4</v>
      </c>
      <c r="J213" s="253">
        <f t="shared" si="31"/>
        <v>3.4979999999999999E-4</v>
      </c>
      <c r="K213" s="253">
        <f t="shared" si="31"/>
        <v>3.9199999999999999E-4</v>
      </c>
      <c r="L213" s="253">
        <f t="shared" si="31"/>
        <v>5.0819999999999999E-4</v>
      </c>
      <c r="M213" s="253">
        <f t="shared" si="31"/>
        <v>4.8079999999999998E-4</v>
      </c>
      <c r="N213" s="253">
        <f t="shared" si="31"/>
        <v>8.4270000000000005E-4</v>
      </c>
      <c r="O213" s="253">
        <f t="shared" si="31"/>
        <v>1.2218999999999999E-3</v>
      </c>
      <c r="P213" s="253">
        <f t="shared" si="31"/>
        <v>1.6558E-3</v>
      </c>
      <c r="Q213" s="253">
        <f t="shared" si="31"/>
        <v>1.8415E-3</v>
      </c>
      <c r="R213" s="253">
        <f t="shared" si="31"/>
        <v>1.9053E-3</v>
      </c>
      <c r="S213" s="253">
        <f t="shared" si="31"/>
        <v>1.9096E-3</v>
      </c>
      <c r="T213" s="253">
        <f t="shared" si="31"/>
        <v>1.9543999999999998E-3</v>
      </c>
      <c r="U213" s="253">
        <f t="shared" si="31"/>
        <v>2E-3</v>
      </c>
      <c r="V213" s="253">
        <f t="shared" si="31"/>
        <v>2.1212000000000002E-3</v>
      </c>
      <c r="W213" s="253">
        <f t="shared" si="31"/>
        <v>3.0923000000000001E-3</v>
      </c>
      <c r="X213" s="253">
        <f t="shared" si="31"/>
        <v>3.8733000000000001E-3</v>
      </c>
      <c r="Y213" s="253">
        <f t="shared" si="31"/>
        <v>4.6097999999999998E-3</v>
      </c>
      <c r="Z213" s="253">
        <f t="shared" si="31"/>
        <v>5.3429000000000003E-3</v>
      </c>
      <c r="AA213" s="253">
        <f t="shared" si="31"/>
        <v>6.0720000000000001E-3</v>
      </c>
      <c r="AB213" s="253">
        <f t="shared" si="31"/>
        <v>6.7977000000000003E-3</v>
      </c>
      <c r="AC213" s="253">
        <f t="shared" si="31"/>
        <v>7.522E-3</v>
      </c>
      <c r="AD213" s="253">
        <f t="shared" si="31"/>
        <v>8.2465000000000004E-3</v>
      </c>
      <c r="AE213" s="253">
        <f t="shared" si="31"/>
        <v>8.9721000000000002E-3</v>
      </c>
      <c r="AF213" s="253">
        <f t="shared" si="31"/>
        <v>1.9589999999999999E-4</v>
      </c>
      <c r="AG213" s="253">
        <f t="shared" si="31"/>
        <v>2.084E-4</v>
      </c>
      <c r="AH213" s="253">
        <f t="shared" si="31"/>
        <v>4.5780000000000001E-4</v>
      </c>
      <c r="AI213" s="253">
        <f t="shared" si="31"/>
        <v>6.6649999999999999E-4</v>
      </c>
      <c r="AJ213" s="253">
        <f t="shared" si="31"/>
        <v>7.6690000000000005E-4</v>
      </c>
      <c r="AK213" s="253">
        <f t="shared" si="31"/>
        <v>7.9699999999999997E-4</v>
      </c>
      <c r="AL213" s="253">
        <f t="shared" si="31"/>
        <v>8.4749999999999995E-4</v>
      </c>
      <c r="AM213" s="253">
        <f t="shared" si="31"/>
        <v>9.2540000000000005E-4</v>
      </c>
      <c r="AN213" s="253">
        <f t="shared" si="31"/>
        <v>1.0042E-3</v>
      </c>
      <c r="AO213" s="253">
        <f t="shared" si="31"/>
        <v>1.4506E-3</v>
      </c>
      <c r="AP213" s="253">
        <f t="shared" si="31"/>
        <v>1.7001E-3</v>
      </c>
      <c r="AQ213" s="253">
        <f t="shared" si="31"/>
        <v>1.8977E-3</v>
      </c>
      <c r="AR213" s="253">
        <f t="shared" si="31"/>
        <v>2.0996000000000001E-3</v>
      </c>
      <c r="AS213" s="253">
        <f t="shared" si="31"/>
        <v>2.5140000000000002E-3</v>
      </c>
      <c r="AT213" s="253">
        <f t="shared" si="31"/>
        <v>2.9218999999999998E-3</v>
      </c>
      <c r="AU213" s="253">
        <f t="shared" si="31"/>
        <v>3.2756E-3</v>
      </c>
      <c r="AV213" s="253">
        <f t="shared" si="31"/>
        <v>3.6399000000000002E-3</v>
      </c>
      <c r="AW213" s="253">
        <f t="shared" si="31"/>
        <v>4.0063E-3</v>
      </c>
      <c r="AX213" s="253">
        <f t="shared" si="31"/>
        <v>3.8099999999999998E-5</v>
      </c>
      <c r="AY213" s="253">
        <f t="shared" si="31"/>
        <v>8.1799999999999996E-5</v>
      </c>
      <c r="AZ213" s="253">
        <f t="shared" si="31"/>
        <v>1.5200000000000001E-4</v>
      </c>
      <c r="BA213" s="253">
        <f t="shared" si="31"/>
        <v>1.9670000000000001E-4</v>
      </c>
      <c r="BB213" s="253">
        <f t="shared" si="31"/>
        <v>2.232E-4</v>
      </c>
      <c r="BC213" s="253">
        <f t="shared" si="31"/>
        <v>2.5129999999999998E-4</v>
      </c>
      <c r="BD213" s="253">
        <f t="shared" si="31"/>
        <v>2.767E-4</v>
      </c>
      <c r="BE213" s="253">
        <f t="shared" si="31"/>
        <v>3.2840000000000001E-4</v>
      </c>
      <c r="BF213" s="253">
        <f t="shared" si="31"/>
        <v>3.6890000000000002E-4</v>
      </c>
      <c r="BG213" s="253">
        <f t="shared" si="31"/>
        <v>7.7559999999999999E-4</v>
      </c>
      <c r="BH213" s="253">
        <f t="shared" si="31"/>
        <v>1.2193E-3</v>
      </c>
      <c r="BI213" s="253">
        <f t="shared" si="31"/>
        <v>1.6715E-3</v>
      </c>
      <c r="BJ213" s="253">
        <f t="shared" si="31"/>
        <v>2.1234000000000001E-3</v>
      </c>
      <c r="BK213" s="253">
        <f t="shared" si="31"/>
        <v>2.5736999999999999E-3</v>
      </c>
      <c r="BL213" s="253">
        <f t="shared" si="31"/>
        <v>3.0222999999999999E-3</v>
      </c>
      <c r="BM213" s="253">
        <f t="shared" si="31"/>
        <v>3.4697999999999999E-3</v>
      </c>
      <c r="BN213" s="253">
        <f t="shared" si="31"/>
        <v>3.9163999999999996E-3</v>
      </c>
      <c r="BO213" s="253">
        <f t="shared" ref="BO213:CF213" si="32">ROUND(BO31,7)</f>
        <v>4.3623999999999998E-3</v>
      </c>
      <c r="BP213" s="253">
        <f t="shared" si="32"/>
        <v>0</v>
      </c>
      <c r="BQ213" s="253">
        <f t="shared" si="32"/>
        <v>-3.9999999999999998E-7</v>
      </c>
      <c r="BR213" s="253">
        <f t="shared" si="32"/>
        <v>-1.9999999999999999E-6</v>
      </c>
      <c r="BS213" s="253">
        <f t="shared" si="32"/>
        <v>-9.0000000000000002E-6</v>
      </c>
      <c r="BT213" s="253">
        <f t="shared" si="32"/>
        <v>-1.9199999999999999E-5</v>
      </c>
      <c r="BU213" s="253">
        <f t="shared" si="32"/>
        <v>-3.0700000000000001E-5</v>
      </c>
      <c r="BV213" s="253">
        <f t="shared" si="32"/>
        <v>-4.4700000000000002E-5</v>
      </c>
      <c r="BW213" s="253">
        <f t="shared" si="32"/>
        <v>-5.94E-5</v>
      </c>
      <c r="BX213" s="253">
        <f t="shared" si="32"/>
        <v>-9.5799999999999998E-5</v>
      </c>
      <c r="BY213" s="253">
        <f t="shared" si="32"/>
        <v>-1.3339999999999999E-4</v>
      </c>
      <c r="BZ213" s="253">
        <f t="shared" si="32"/>
        <v>-2.452E-4</v>
      </c>
      <c r="CA213" s="253">
        <f t="shared" si="32"/>
        <v>-2.1110000000000001E-4</v>
      </c>
      <c r="CB213" s="253">
        <f t="shared" si="32"/>
        <v>-1.6099999999999998E-5</v>
      </c>
      <c r="CC213" s="253">
        <f t="shared" si="32"/>
        <v>-3.8E-6</v>
      </c>
      <c r="CD213" s="253">
        <f t="shared" si="32"/>
        <v>2.0888E-3</v>
      </c>
      <c r="CE213" s="253">
        <f t="shared" si="32"/>
        <v>1.6589999999999999E-4</v>
      </c>
      <c r="CF213" s="253">
        <f t="shared" si="32"/>
        <v>1.1532000000000001E-3</v>
      </c>
    </row>
    <row r="214" spans="1:84" ht="15.75" thickBot="1" x14ac:dyDescent="0.3">
      <c r="A214" s="86">
        <v>17</v>
      </c>
      <c r="B214" s="253">
        <f t="shared" si="2"/>
        <v>1.3699999999999999E-5</v>
      </c>
      <c r="C214" s="253">
        <f t="shared" ref="C214:BN214" si="33">ROUND(C32,7)</f>
        <v>5.5000000000000002E-5</v>
      </c>
      <c r="D214" s="253">
        <f t="shared" si="33"/>
        <v>1.4459999999999999E-4</v>
      </c>
      <c r="E214" s="253">
        <f t="shared" si="33"/>
        <v>3.4420000000000002E-4</v>
      </c>
      <c r="F214" s="253">
        <f t="shared" si="33"/>
        <v>4.9459999999999999E-4</v>
      </c>
      <c r="G214" s="253">
        <f t="shared" si="33"/>
        <v>6.0999999999999997E-4</v>
      </c>
      <c r="H214" s="253">
        <f t="shared" si="33"/>
        <v>7.1599999999999995E-4</v>
      </c>
      <c r="I214" s="253">
        <f t="shared" si="33"/>
        <v>8.3279999999999997E-4</v>
      </c>
      <c r="J214" s="253">
        <f t="shared" si="33"/>
        <v>1.0541999999999999E-3</v>
      </c>
      <c r="K214" s="253">
        <f t="shared" si="33"/>
        <v>1.2557E-3</v>
      </c>
      <c r="L214" s="253">
        <f t="shared" si="33"/>
        <v>1.9445E-3</v>
      </c>
      <c r="M214" s="253">
        <f t="shared" si="33"/>
        <v>2.2991999999999999E-3</v>
      </c>
      <c r="N214" s="253">
        <f t="shared" si="33"/>
        <v>7.0390000000000003E-4</v>
      </c>
      <c r="O214" s="253">
        <f t="shared" si="33"/>
        <v>1.0583000000000001E-3</v>
      </c>
      <c r="P214" s="253">
        <f t="shared" si="33"/>
        <v>1.5732999999999999E-3</v>
      </c>
      <c r="Q214" s="253">
        <f t="shared" si="33"/>
        <v>1.9053E-3</v>
      </c>
      <c r="R214" s="253">
        <f t="shared" si="33"/>
        <v>2.1099999999999999E-3</v>
      </c>
      <c r="S214" s="253">
        <f t="shared" si="33"/>
        <v>2.2249000000000001E-3</v>
      </c>
      <c r="T214" s="253">
        <f t="shared" si="33"/>
        <v>2.3617999999999998E-3</v>
      </c>
      <c r="U214" s="253">
        <f t="shared" si="33"/>
        <v>2.5271999999999998E-3</v>
      </c>
      <c r="V214" s="253">
        <f t="shared" si="33"/>
        <v>2.7447000000000001E-3</v>
      </c>
      <c r="W214" s="253">
        <f t="shared" si="33"/>
        <v>4.2094999999999997E-3</v>
      </c>
      <c r="X214" s="253">
        <f t="shared" si="33"/>
        <v>5.4488999999999996E-3</v>
      </c>
      <c r="Y214" s="253">
        <f t="shared" si="33"/>
        <v>6.6267000000000001E-3</v>
      </c>
      <c r="Z214" s="253">
        <f t="shared" si="33"/>
        <v>7.7889999999999999E-3</v>
      </c>
      <c r="AA214" s="253">
        <f t="shared" si="33"/>
        <v>8.9374999999999993E-3</v>
      </c>
      <c r="AB214" s="253">
        <f t="shared" si="33"/>
        <v>1.0076E-2</v>
      </c>
      <c r="AC214" s="253">
        <f t="shared" si="33"/>
        <v>1.12091E-2</v>
      </c>
      <c r="AD214" s="253">
        <f t="shared" si="33"/>
        <v>1.234E-2</v>
      </c>
      <c r="AE214" s="253">
        <f t="shared" si="33"/>
        <v>1.34705E-2</v>
      </c>
      <c r="AF214" s="253">
        <f t="shared" si="33"/>
        <v>1.897E-4</v>
      </c>
      <c r="AG214" s="253">
        <f t="shared" si="33"/>
        <v>2.0000000000000001E-4</v>
      </c>
      <c r="AH214" s="253">
        <f t="shared" si="33"/>
        <v>5.0009999999999996E-4</v>
      </c>
      <c r="AI214" s="253">
        <f t="shared" si="33"/>
        <v>8.0449999999999999E-4</v>
      </c>
      <c r="AJ214" s="253">
        <f t="shared" si="33"/>
        <v>1.0016999999999999E-3</v>
      </c>
      <c r="AK214" s="253">
        <f t="shared" si="33"/>
        <v>1.1100000000000001E-3</v>
      </c>
      <c r="AL214" s="253">
        <f t="shared" si="33"/>
        <v>1.2419E-3</v>
      </c>
      <c r="AM214" s="253">
        <f t="shared" si="33"/>
        <v>1.4505E-3</v>
      </c>
      <c r="AN214" s="253">
        <f t="shared" si="33"/>
        <v>1.6332E-3</v>
      </c>
      <c r="AO214" s="253">
        <f t="shared" si="33"/>
        <v>2.5419000000000001E-3</v>
      </c>
      <c r="AP214" s="253">
        <f t="shared" si="33"/>
        <v>3.1993E-3</v>
      </c>
      <c r="AQ214" s="253">
        <f t="shared" si="33"/>
        <v>3.7915000000000002E-3</v>
      </c>
      <c r="AR214" s="253">
        <f t="shared" si="33"/>
        <v>4.3283000000000002E-3</v>
      </c>
      <c r="AS214" s="253">
        <f t="shared" si="33"/>
        <v>5.2078999999999997E-3</v>
      </c>
      <c r="AT214" s="253">
        <f t="shared" si="33"/>
        <v>5.9890000000000004E-3</v>
      </c>
      <c r="AU214" s="253">
        <f t="shared" si="33"/>
        <v>6.6071999999999997E-3</v>
      </c>
      <c r="AV214" s="253">
        <f t="shared" si="33"/>
        <v>7.2271000000000002E-3</v>
      </c>
      <c r="AW214" s="253">
        <f t="shared" si="33"/>
        <v>7.8487999999999995E-3</v>
      </c>
      <c r="AX214" s="253">
        <f t="shared" si="33"/>
        <v>4.3399999999999998E-5</v>
      </c>
      <c r="AY214" s="253">
        <f t="shared" si="33"/>
        <v>9.7700000000000003E-5</v>
      </c>
      <c r="AZ214" s="253">
        <f t="shared" si="33"/>
        <v>1.9560000000000001E-4</v>
      </c>
      <c r="BA214" s="253">
        <f t="shared" si="33"/>
        <v>2.7159999999999999E-4</v>
      </c>
      <c r="BB214" s="253">
        <f t="shared" si="33"/>
        <v>3.2909999999999998E-4</v>
      </c>
      <c r="BC214" s="253">
        <f t="shared" si="33"/>
        <v>3.9290000000000001E-4</v>
      </c>
      <c r="BD214" s="253">
        <f t="shared" si="33"/>
        <v>4.5439999999999999E-4</v>
      </c>
      <c r="BE214" s="253">
        <f t="shared" si="33"/>
        <v>5.7810000000000001E-4</v>
      </c>
      <c r="BF214" s="253">
        <f t="shared" si="33"/>
        <v>6.7400000000000001E-4</v>
      </c>
      <c r="BG214" s="253">
        <f t="shared" si="33"/>
        <v>1.4291E-3</v>
      </c>
      <c r="BH214" s="253">
        <f t="shared" si="33"/>
        <v>2.1878000000000002E-3</v>
      </c>
      <c r="BI214" s="253">
        <f t="shared" si="33"/>
        <v>2.9475999999999999E-3</v>
      </c>
      <c r="BJ214" s="253">
        <f t="shared" si="33"/>
        <v>3.7036E-3</v>
      </c>
      <c r="BK214" s="253">
        <f t="shared" si="33"/>
        <v>4.4559999999999999E-3</v>
      </c>
      <c r="BL214" s="253">
        <f t="shared" si="33"/>
        <v>5.2059000000000003E-3</v>
      </c>
      <c r="BM214" s="253">
        <f t="shared" si="33"/>
        <v>5.9540000000000001E-3</v>
      </c>
      <c r="BN214" s="253">
        <f t="shared" si="33"/>
        <v>6.7007999999999998E-3</v>
      </c>
      <c r="BO214" s="253">
        <f t="shared" ref="BO214:CF214" si="34">ROUND(BO32,7)</f>
        <v>7.4467999999999999E-3</v>
      </c>
      <c r="BP214" s="253">
        <f t="shared" si="34"/>
        <v>2.9999999999999999E-7</v>
      </c>
      <c r="BQ214" s="253">
        <f t="shared" si="34"/>
        <v>6.9999999999999997E-7</v>
      </c>
      <c r="BR214" s="253">
        <f t="shared" si="34"/>
        <v>9.9999999999999995E-8</v>
      </c>
      <c r="BS214" s="253">
        <f t="shared" si="34"/>
        <v>-5.1000000000000003E-6</v>
      </c>
      <c r="BT214" s="253">
        <f t="shared" si="34"/>
        <v>-1.3900000000000001E-5</v>
      </c>
      <c r="BU214" s="253">
        <f t="shared" si="34"/>
        <v>-2.44E-5</v>
      </c>
      <c r="BV214" s="253">
        <f t="shared" si="34"/>
        <v>-3.7400000000000001E-5</v>
      </c>
      <c r="BW214" s="253">
        <f t="shared" si="34"/>
        <v>-5.1499999999999998E-5</v>
      </c>
      <c r="BX214" s="253">
        <f t="shared" si="34"/>
        <v>-8.6899999999999998E-5</v>
      </c>
      <c r="BY214" s="253">
        <f t="shared" si="34"/>
        <v>-1.248E-4</v>
      </c>
      <c r="BZ214" s="253">
        <f t="shared" si="34"/>
        <v>-2.42E-4</v>
      </c>
      <c r="CA214" s="253">
        <f t="shared" si="34"/>
        <v>-2.388E-4</v>
      </c>
      <c r="CB214" s="253">
        <f t="shared" si="34"/>
        <v>-1.11E-5</v>
      </c>
      <c r="CC214" s="253">
        <f t="shared" si="34"/>
        <v>-2.6000000000000001E-6</v>
      </c>
      <c r="CD214" s="253">
        <f t="shared" si="34"/>
        <v>2.9464000000000001E-3</v>
      </c>
      <c r="CE214" s="253">
        <f t="shared" si="34"/>
        <v>-2.7E-4</v>
      </c>
      <c r="CF214" s="253">
        <f t="shared" si="34"/>
        <v>9.7559999999999997E-4</v>
      </c>
    </row>
    <row r="215" spans="1:84" ht="15.75" thickBot="1" x14ac:dyDescent="0.3">
      <c r="A215" s="86">
        <v>18</v>
      </c>
      <c r="B215" s="253">
        <f t="shared" si="2"/>
        <v>1.43E-5</v>
      </c>
      <c r="C215" s="253">
        <f t="shared" ref="C215:BN215" si="35">ROUND(C33,7)</f>
        <v>6.0300000000000002E-5</v>
      </c>
      <c r="D215" s="253">
        <f t="shared" si="35"/>
        <v>1.6650000000000001E-4</v>
      </c>
      <c r="E215" s="253">
        <f t="shared" si="35"/>
        <v>4.2739999999999998E-4</v>
      </c>
      <c r="F215" s="253">
        <f t="shared" si="35"/>
        <v>6.5649999999999997E-4</v>
      </c>
      <c r="G215" s="253">
        <f t="shared" si="35"/>
        <v>8.543E-4</v>
      </c>
      <c r="H215" s="253">
        <f t="shared" si="35"/>
        <v>1.042E-3</v>
      </c>
      <c r="I215" s="253">
        <f t="shared" si="35"/>
        <v>1.243E-3</v>
      </c>
      <c r="J215" s="253">
        <f t="shared" si="35"/>
        <v>1.6142999999999999E-3</v>
      </c>
      <c r="K215" s="253">
        <f t="shared" si="35"/>
        <v>1.9433E-3</v>
      </c>
      <c r="L215" s="253">
        <f t="shared" si="35"/>
        <v>3.0866999999999999E-3</v>
      </c>
      <c r="M215" s="253">
        <f t="shared" si="35"/>
        <v>3.7442E-3</v>
      </c>
      <c r="N215" s="253">
        <f t="shared" si="35"/>
        <v>5.8839999999999999E-4</v>
      </c>
      <c r="O215" s="253">
        <f t="shared" si="35"/>
        <v>9.2250000000000003E-4</v>
      </c>
      <c r="P215" s="253">
        <f t="shared" si="35"/>
        <v>1.4786999999999999E-3</v>
      </c>
      <c r="Q215" s="253">
        <f t="shared" si="35"/>
        <v>1.9096E-3</v>
      </c>
      <c r="R215" s="253">
        <f t="shared" si="35"/>
        <v>2.2249000000000001E-3</v>
      </c>
      <c r="S215" s="253">
        <f t="shared" si="35"/>
        <v>2.4364E-3</v>
      </c>
      <c r="T215" s="253">
        <f t="shared" si="35"/>
        <v>2.6581E-3</v>
      </c>
      <c r="U215" s="253">
        <f t="shared" si="35"/>
        <v>2.9424E-3</v>
      </c>
      <c r="V215" s="253">
        <f t="shared" si="35"/>
        <v>3.2540999999999998E-3</v>
      </c>
      <c r="W215" s="253">
        <f t="shared" si="35"/>
        <v>5.1393000000000003E-3</v>
      </c>
      <c r="X215" s="253">
        <f t="shared" si="35"/>
        <v>6.7315999999999999E-3</v>
      </c>
      <c r="Y215" s="253">
        <f t="shared" si="35"/>
        <v>8.2383999999999999E-3</v>
      </c>
      <c r="Z215" s="253">
        <f t="shared" si="35"/>
        <v>9.7173999999999993E-3</v>
      </c>
      <c r="AA215" s="253">
        <f t="shared" si="35"/>
        <v>1.1174699999999999E-2</v>
      </c>
      <c r="AB215" s="253">
        <f t="shared" si="35"/>
        <v>1.26175E-2</v>
      </c>
      <c r="AC215" s="253">
        <f t="shared" si="35"/>
        <v>1.40523E-2</v>
      </c>
      <c r="AD215" s="253">
        <f t="shared" si="35"/>
        <v>1.5483500000000001E-2</v>
      </c>
      <c r="AE215" s="253">
        <f t="shared" si="35"/>
        <v>1.69138E-2</v>
      </c>
      <c r="AF215" s="253">
        <f t="shared" si="35"/>
        <v>1.8599999999999999E-4</v>
      </c>
      <c r="AG215" s="253">
        <f t="shared" si="35"/>
        <v>1.9139999999999999E-4</v>
      </c>
      <c r="AH215" s="253">
        <f t="shared" si="35"/>
        <v>5.2879999999999995E-4</v>
      </c>
      <c r="AI215" s="253">
        <f t="shared" si="35"/>
        <v>9.0959999999999999E-4</v>
      </c>
      <c r="AJ215" s="253">
        <f t="shared" si="35"/>
        <v>1.1873000000000001E-3</v>
      </c>
      <c r="AK215" s="253">
        <f t="shared" si="35"/>
        <v>1.3623999999999999E-3</v>
      </c>
      <c r="AL215" s="253">
        <f t="shared" si="35"/>
        <v>1.5632E-3</v>
      </c>
      <c r="AM215" s="253">
        <f t="shared" si="35"/>
        <v>1.8816E-3</v>
      </c>
      <c r="AN215" s="253">
        <f t="shared" si="35"/>
        <v>2.1494999999999999E-3</v>
      </c>
      <c r="AO215" s="253">
        <f t="shared" si="35"/>
        <v>3.4179000000000002E-3</v>
      </c>
      <c r="AP215" s="253">
        <f t="shared" si="35"/>
        <v>4.3797000000000003E-3</v>
      </c>
      <c r="AQ215" s="253">
        <f t="shared" si="35"/>
        <v>5.2754999999999998E-3</v>
      </c>
      <c r="AR215" s="253">
        <f t="shared" si="35"/>
        <v>6.0892999999999997E-3</v>
      </c>
      <c r="AS215" s="253">
        <f t="shared" si="35"/>
        <v>7.3673000000000002E-3</v>
      </c>
      <c r="AT215" s="253">
        <f t="shared" si="35"/>
        <v>8.4822999999999999E-3</v>
      </c>
      <c r="AU215" s="253">
        <f t="shared" si="35"/>
        <v>9.3436999999999999E-3</v>
      </c>
      <c r="AV215" s="253">
        <f t="shared" si="35"/>
        <v>1.0190599999999999E-2</v>
      </c>
      <c r="AW215" s="253">
        <f t="shared" si="35"/>
        <v>1.1029000000000001E-2</v>
      </c>
      <c r="AX215" s="253">
        <f t="shared" si="35"/>
        <v>4.7299999999999998E-5</v>
      </c>
      <c r="AY215" s="253">
        <f t="shared" si="35"/>
        <v>1.092E-4</v>
      </c>
      <c r="AZ215" s="253">
        <f t="shared" si="35"/>
        <v>2.2819999999999999E-4</v>
      </c>
      <c r="BA215" s="253">
        <f t="shared" si="35"/>
        <v>3.2830000000000001E-4</v>
      </c>
      <c r="BB215" s="253">
        <f t="shared" si="35"/>
        <v>4.1009999999999999E-4</v>
      </c>
      <c r="BC215" s="253">
        <f t="shared" si="35"/>
        <v>5.0180000000000005E-4</v>
      </c>
      <c r="BD215" s="253">
        <f t="shared" si="35"/>
        <v>5.9150000000000001E-4</v>
      </c>
      <c r="BE215" s="253">
        <f t="shared" si="35"/>
        <v>7.7110000000000004E-4</v>
      </c>
      <c r="BF215" s="253">
        <f t="shared" si="35"/>
        <v>9.0970000000000005E-4</v>
      </c>
      <c r="BG215" s="253">
        <f t="shared" si="35"/>
        <v>1.9298E-3</v>
      </c>
      <c r="BH215" s="253">
        <f t="shared" si="35"/>
        <v>2.9260000000000002E-3</v>
      </c>
      <c r="BI215" s="253">
        <f t="shared" si="35"/>
        <v>3.9170999999999997E-3</v>
      </c>
      <c r="BJ215" s="253">
        <f t="shared" si="35"/>
        <v>4.9015999999999999E-3</v>
      </c>
      <c r="BK215" s="253">
        <f t="shared" si="35"/>
        <v>5.8811999999999996E-3</v>
      </c>
      <c r="BL215" s="253">
        <f t="shared" si="35"/>
        <v>6.8573999999999996E-3</v>
      </c>
      <c r="BM215" s="253">
        <f t="shared" si="35"/>
        <v>7.8314000000000005E-3</v>
      </c>
      <c r="BN215" s="253">
        <f t="shared" si="35"/>
        <v>8.8038999999999999E-3</v>
      </c>
      <c r="BO215" s="253">
        <f t="shared" ref="BO215:CF215" si="36">ROUND(BO33,7)</f>
        <v>9.7754000000000001E-3</v>
      </c>
      <c r="BP215" s="253">
        <f t="shared" si="36"/>
        <v>7.9999999999999996E-7</v>
      </c>
      <c r="BQ215" s="253">
        <f t="shared" si="36"/>
        <v>2.2000000000000001E-6</v>
      </c>
      <c r="BR215" s="253">
        <f t="shared" si="36"/>
        <v>3.4999999999999999E-6</v>
      </c>
      <c r="BS215" s="253">
        <f t="shared" si="36"/>
        <v>2.7E-6</v>
      </c>
      <c r="BT215" s="253">
        <f t="shared" si="36"/>
        <v>-1.5999999999999999E-6</v>
      </c>
      <c r="BU215" s="253">
        <f t="shared" si="36"/>
        <v>-8.1999999999999994E-6</v>
      </c>
      <c r="BV215" s="253">
        <f t="shared" si="36"/>
        <v>-1.7099999999999999E-5</v>
      </c>
      <c r="BW215" s="253">
        <f t="shared" si="36"/>
        <v>-2.7500000000000001E-5</v>
      </c>
      <c r="BX215" s="253">
        <f t="shared" si="36"/>
        <v>-5.5099999999999998E-5</v>
      </c>
      <c r="BY215" s="253">
        <f t="shared" si="36"/>
        <v>-8.7200000000000005E-5</v>
      </c>
      <c r="BZ215" s="253">
        <f t="shared" si="36"/>
        <v>-2.052E-4</v>
      </c>
      <c r="CA215" s="253">
        <f t="shared" si="36"/>
        <v>-2.6370000000000001E-4</v>
      </c>
      <c r="CB215" s="253">
        <f t="shared" si="36"/>
        <v>-9.3000000000000007E-6</v>
      </c>
      <c r="CC215" s="253">
        <f t="shared" si="36"/>
        <v>-1.7E-6</v>
      </c>
      <c r="CD215" s="253">
        <f t="shared" si="36"/>
        <v>3.6129999999999999E-3</v>
      </c>
      <c r="CE215" s="253">
        <f t="shared" si="36"/>
        <v>-7.18E-4</v>
      </c>
      <c r="CF215" s="253">
        <f t="shared" si="36"/>
        <v>9.2210000000000002E-4</v>
      </c>
    </row>
    <row r="216" spans="1:84" ht="15.75" thickBot="1" x14ac:dyDescent="0.3">
      <c r="A216" s="86">
        <v>19</v>
      </c>
      <c r="B216" s="253">
        <f t="shared" si="2"/>
        <v>1.52E-5</v>
      </c>
      <c r="C216" s="253">
        <f t="shared" ref="C216:BN216" si="37">ROUND(C34,7)</f>
        <v>6.6500000000000004E-5</v>
      </c>
      <c r="D216" s="253">
        <f t="shared" si="37"/>
        <v>1.8919999999999999E-4</v>
      </c>
      <c r="E216" s="253">
        <f t="shared" si="37"/>
        <v>5.0549999999999998E-4</v>
      </c>
      <c r="F216" s="253">
        <f t="shared" si="37"/>
        <v>8.0190000000000003E-4</v>
      </c>
      <c r="G216" s="253">
        <f t="shared" si="37"/>
        <v>1.0698000000000001E-3</v>
      </c>
      <c r="H216" s="253">
        <f t="shared" si="37"/>
        <v>1.3272E-3</v>
      </c>
      <c r="I216" s="253">
        <f t="shared" si="37"/>
        <v>1.6004000000000001E-3</v>
      </c>
      <c r="J216" s="253">
        <f t="shared" si="37"/>
        <v>2.1013999999999998E-3</v>
      </c>
      <c r="K216" s="253">
        <f t="shared" si="37"/>
        <v>2.5412E-3</v>
      </c>
      <c r="L216" s="253">
        <f t="shared" si="37"/>
        <v>4.0800999999999997E-3</v>
      </c>
      <c r="M216" s="253">
        <f t="shared" si="37"/>
        <v>5.0010999999999996E-3</v>
      </c>
      <c r="N216" s="253">
        <f t="shared" si="37"/>
        <v>5.1460000000000004E-4</v>
      </c>
      <c r="O216" s="253">
        <f t="shared" si="37"/>
        <v>8.4690000000000004E-4</v>
      </c>
      <c r="P216" s="253">
        <f t="shared" si="37"/>
        <v>1.4441E-3</v>
      </c>
      <c r="Q216" s="253">
        <f t="shared" si="37"/>
        <v>1.9543999999999998E-3</v>
      </c>
      <c r="R216" s="253">
        <f t="shared" si="37"/>
        <v>2.3617999999999998E-3</v>
      </c>
      <c r="S216" s="253">
        <f t="shared" si="37"/>
        <v>2.6581E-3</v>
      </c>
      <c r="T216" s="253">
        <f t="shared" si="37"/>
        <v>2.9589999999999998E-3</v>
      </c>
      <c r="U216" s="253">
        <f t="shared" si="37"/>
        <v>3.3606999999999999E-3</v>
      </c>
      <c r="V216" s="253">
        <f t="shared" si="37"/>
        <v>3.7697E-3</v>
      </c>
      <c r="W216" s="253">
        <f t="shared" si="37"/>
        <v>6.0788999999999999E-3</v>
      </c>
      <c r="X216" s="253">
        <f t="shared" si="37"/>
        <v>7.9947000000000004E-3</v>
      </c>
      <c r="Y216" s="253">
        <f t="shared" si="37"/>
        <v>9.7886999999999991E-3</v>
      </c>
      <c r="Z216" s="253">
        <f t="shared" si="37"/>
        <v>1.1539900000000001E-2</v>
      </c>
      <c r="AA216" s="253">
        <f t="shared" si="37"/>
        <v>1.32616E-2</v>
      </c>
      <c r="AB216" s="253">
        <f t="shared" si="37"/>
        <v>1.4964699999999999E-2</v>
      </c>
      <c r="AC216" s="253">
        <f t="shared" si="37"/>
        <v>1.6657999999999999E-2</v>
      </c>
      <c r="AD216" s="253">
        <f t="shared" si="37"/>
        <v>1.8347200000000001E-2</v>
      </c>
      <c r="AE216" s="253">
        <f t="shared" si="37"/>
        <v>2.00352E-2</v>
      </c>
      <c r="AF216" s="253">
        <f t="shared" si="37"/>
        <v>1.9230000000000001E-4</v>
      </c>
      <c r="AG216" s="253">
        <f t="shared" si="37"/>
        <v>1.9110000000000001E-4</v>
      </c>
      <c r="AH216" s="253">
        <f t="shared" si="37"/>
        <v>5.6619999999999999E-4</v>
      </c>
      <c r="AI216" s="253">
        <f t="shared" si="37"/>
        <v>1.0184E-3</v>
      </c>
      <c r="AJ216" s="253">
        <f t="shared" si="37"/>
        <v>1.3697E-3</v>
      </c>
      <c r="AK216" s="253">
        <f t="shared" si="37"/>
        <v>1.6048E-3</v>
      </c>
      <c r="AL216" s="253">
        <f t="shared" si="37"/>
        <v>1.8679E-3</v>
      </c>
      <c r="AM216" s="253">
        <f t="shared" si="37"/>
        <v>2.2847000000000002E-3</v>
      </c>
      <c r="AN216" s="253">
        <f t="shared" si="37"/>
        <v>2.6283999999999999E-3</v>
      </c>
      <c r="AO216" s="253">
        <f t="shared" si="37"/>
        <v>4.2100999999999996E-3</v>
      </c>
      <c r="AP216" s="253">
        <f t="shared" si="37"/>
        <v>5.4234000000000001E-3</v>
      </c>
      <c r="AQ216" s="253">
        <f t="shared" si="37"/>
        <v>6.5713000000000004E-3</v>
      </c>
      <c r="AR216" s="253">
        <f t="shared" si="37"/>
        <v>7.6254000000000001E-3</v>
      </c>
      <c r="AS216" s="253">
        <f t="shared" si="37"/>
        <v>9.2627999999999999E-3</v>
      </c>
      <c r="AT216" s="253">
        <f t="shared" si="37"/>
        <v>1.0690099999999999E-2</v>
      </c>
      <c r="AU216" s="253">
        <f t="shared" si="37"/>
        <v>1.1786E-2</v>
      </c>
      <c r="AV216" s="253">
        <f t="shared" si="37"/>
        <v>1.28513E-2</v>
      </c>
      <c r="AW216" s="253">
        <f t="shared" si="37"/>
        <v>1.38954E-2</v>
      </c>
      <c r="AX216" s="253">
        <f t="shared" si="37"/>
        <v>5.1999999999999997E-5</v>
      </c>
      <c r="AY216" s="253">
        <f t="shared" si="37"/>
        <v>1.2180000000000001E-4</v>
      </c>
      <c r="AZ216" s="253">
        <f t="shared" si="37"/>
        <v>2.609E-4</v>
      </c>
      <c r="BA216" s="253">
        <f t="shared" si="37"/>
        <v>3.8319999999999999E-4</v>
      </c>
      <c r="BB216" s="253">
        <f t="shared" si="37"/>
        <v>4.8670000000000001E-4</v>
      </c>
      <c r="BC216" s="253">
        <f t="shared" si="37"/>
        <v>6.0340000000000003E-4</v>
      </c>
      <c r="BD216" s="253">
        <f t="shared" si="37"/>
        <v>7.18E-4</v>
      </c>
      <c r="BE216" s="253">
        <f t="shared" si="37"/>
        <v>9.4680000000000003E-4</v>
      </c>
      <c r="BF216" s="253">
        <f t="shared" si="37"/>
        <v>1.1226999999999999E-3</v>
      </c>
      <c r="BG216" s="253">
        <f t="shared" si="37"/>
        <v>2.3789000000000002E-3</v>
      </c>
      <c r="BH216" s="253">
        <f t="shared" si="37"/>
        <v>3.5879000000000002E-3</v>
      </c>
      <c r="BI216" s="253">
        <f t="shared" si="37"/>
        <v>4.7863999999999997E-3</v>
      </c>
      <c r="BJ216" s="253">
        <f t="shared" si="37"/>
        <v>5.9756000000000002E-3</v>
      </c>
      <c r="BK216" s="253">
        <f t="shared" si="37"/>
        <v>7.1586999999999996E-3</v>
      </c>
      <c r="BL216" s="253">
        <f t="shared" si="37"/>
        <v>8.3377E-3</v>
      </c>
      <c r="BM216" s="253">
        <f t="shared" si="37"/>
        <v>9.5139999999999999E-3</v>
      </c>
      <c r="BN216" s="253">
        <f t="shared" si="37"/>
        <v>1.0688700000000001E-2</v>
      </c>
      <c r="BO216" s="253">
        <f t="shared" ref="BO216:CF216" si="38">ROUND(BO34,7)</f>
        <v>1.18621E-2</v>
      </c>
      <c r="BP216" s="253">
        <f t="shared" si="38"/>
        <v>1.3E-6</v>
      </c>
      <c r="BQ216" s="253">
        <f t="shared" si="38"/>
        <v>3.8E-6</v>
      </c>
      <c r="BR216" s="253">
        <f t="shared" si="38"/>
        <v>6.9999999999999999E-6</v>
      </c>
      <c r="BS216" s="253">
        <f t="shared" si="38"/>
        <v>1.1399999999999999E-5</v>
      </c>
      <c r="BT216" s="253">
        <f t="shared" si="38"/>
        <v>1.22E-5</v>
      </c>
      <c r="BU216" s="253">
        <f t="shared" si="38"/>
        <v>1.03E-5</v>
      </c>
      <c r="BV216" s="253">
        <f t="shared" si="38"/>
        <v>6.4999999999999996E-6</v>
      </c>
      <c r="BW216" s="253">
        <f t="shared" si="38"/>
        <v>5.9999999999999997E-7</v>
      </c>
      <c r="BX216" s="253">
        <f t="shared" si="38"/>
        <v>-1.7200000000000001E-5</v>
      </c>
      <c r="BY216" s="253">
        <f t="shared" si="38"/>
        <v>-4.18E-5</v>
      </c>
      <c r="BZ216" s="253">
        <f t="shared" si="38"/>
        <v>-1.6339999999999999E-4</v>
      </c>
      <c r="CA216" s="253">
        <f t="shared" si="38"/>
        <v>-2.9260000000000001E-4</v>
      </c>
      <c r="CB216" s="253">
        <f t="shared" si="38"/>
        <v>-9.9000000000000001E-6</v>
      </c>
      <c r="CC216" s="253">
        <f t="shared" si="38"/>
        <v>-1.1999999999999999E-6</v>
      </c>
      <c r="CD216" s="253">
        <f t="shared" si="38"/>
        <v>4.2607000000000001E-3</v>
      </c>
      <c r="CE216" s="253">
        <f t="shared" si="38"/>
        <v>-1.1616E-3</v>
      </c>
      <c r="CF216" s="253">
        <f t="shared" si="38"/>
        <v>1.0016999999999999E-3</v>
      </c>
    </row>
    <row r="217" spans="1:84" ht="15.75" thickBot="1" x14ac:dyDescent="0.3">
      <c r="A217" s="86">
        <v>20</v>
      </c>
      <c r="B217" s="253">
        <f t="shared" si="2"/>
        <v>1.6900000000000001E-5</v>
      </c>
      <c r="C217" s="253">
        <f t="shared" ref="C217:BN217" si="39">ROUND(C35,7)</f>
        <v>7.6500000000000003E-5</v>
      </c>
      <c r="D217" s="253">
        <f t="shared" si="39"/>
        <v>2.2330000000000001E-4</v>
      </c>
      <c r="E217" s="253">
        <f t="shared" si="39"/>
        <v>6.179E-4</v>
      </c>
      <c r="F217" s="253">
        <f t="shared" si="39"/>
        <v>1.0095E-3</v>
      </c>
      <c r="G217" s="253">
        <f t="shared" si="39"/>
        <v>1.3776999999999999E-3</v>
      </c>
      <c r="H217" s="253">
        <f t="shared" si="39"/>
        <v>1.7363000000000001E-3</v>
      </c>
      <c r="I217" s="253">
        <f t="shared" si="39"/>
        <v>2.1153999999999999E-3</v>
      </c>
      <c r="J217" s="253">
        <f t="shared" si="39"/>
        <v>2.8080000000000002E-3</v>
      </c>
      <c r="K217" s="253">
        <f t="shared" si="39"/>
        <v>3.4134E-3</v>
      </c>
      <c r="L217" s="253">
        <f t="shared" si="39"/>
        <v>5.5668000000000002E-3</v>
      </c>
      <c r="M217" s="253">
        <f t="shared" si="39"/>
        <v>6.9195999999999997E-3</v>
      </c>
      <c r="N217" s="253">
        <f t="shared" si="39"/>
        <v>4.0410000000000001E-4</v>
      </c>
      <c r="O217" s="253">
        <f t="shared" si="39"/>
        <v>7.4299999999999995E-4</v>
      </c>
      <c r="P217" s="253">
        <f t="shared" si="39"/>
        <v>1.3939E-3</v>
      </c>
      <c r="Q217" s="253">
        <f t="shared" si="39"/>
        <v>2E-3</v>
      </c>
      <c r="R217" s="253">
        <f t="shared" si="39"/>
        <v>2.5271999999999998E-3</v>
      </c>
      <c r="S217" s="253">
        <f t="shared" si="39"/>
        <v>2.9424E-3</v>
      </c>
      <c r="T217" s="253">
        <f t="shared" si="39"/>
        <v>3.3606999999999999E-3</v>
      </c>
      <c r="U217" s="253">
        <f t="shared" si="39"/>
        <v>3.9510999999999999E-3</v>
      </c>
      <c r="V217" s="253">
        <f t="shared" si="39"/>
        <v>4.5252000000000001E-3</v>
      </c>
      <c r="W217" s="253">
        <f t="shared" si="39"/>
        <v>7.5640000000000004E-3</v>
      </c>
      <c r="X217" s="253">
        <f t="shared" si="39"/>
        <v>9.9968999999999995E-3</v>
      </c>
      <c r="Y217" s="253">
        <f t="shared" si="39"/>
        <v>1.2212300000000001E-2</v>
      </c>
      <c r="Z217" s="253">
        <f t="shared" si="39"/>
        <v>1.43451E-2</v>
      </c>
      <c r="AA217" s="253">
        <f t="shared" si="39"/>
        <v>1.6430400000000001E-2</v>
      </c>
      <c r="AB217" s="253">
        <f t="shared" si="39"/>
        <v>1.8489499999999999E-2</v>
      </c>
      <c r="AC217" s="253">
        <f t="shared" si="39"/>
        <v>2.0536100000000002E-2</v>
      </c>
      <c r="AD217" s="253">
        <f t="shared" si="39"/>
        <v>2.25782E-2</v>
      </c>
      <c r="AE217" s="253">
        <f t="shared" si="39"/>
        <v>2.4619800000000001E-2</v>
      </c>
      <c r="AF217" s="253">
        <f t="shared" si="39"/>
        <v>2.075E-4</v>
      </c>
      <c r="AG217" s="253">
        <f t="shared" si="39"/>
        <v>1.918E-4</v>
      </c>
      <c r="AH217" s="253">
        <f t="shared" si="39"/>
        <v>6.1689999999999998E-4</v>
      </c>
      <c r="AI217" s="253">
        <f t="shared" si="39"/>
        <v>1.1716000000000001E-3</v>
      </c>
      <c r="AJ217" s="253">
        <f t="shared" si="39"/>
        <v>1.632E-3</v>
      </c>
      <c r="AK217" s="253">
        <f t="shared" si="39"/>
        <v>1.9575999999999999E-3</v>
      </c>
      <c r="AL217" s="253">
        <f t="shared" si="39"/>
        <v>2.3138E-3</v>
      </c>
      <c r="AM217" s="253">
        <f t="shared" si="39"/>
        <v>2.8766E-3</v>
      </c>
      <c r="AN217" s="253">
        <f t="shared" si="39"/>
        <v>3.3310000000000002E-3</v>
      </c>
      <c r="AO217" s="253">
        <f t="shared" si="39"/>
        <v>5.3614999999999999E-3</v>
      </c>
      <c r="AP217" s="253">
        <f t="shared" si="39"/>
        <v>6.9198000000000003E-3</v>
      </c>
      <c r="AQ217" s="253">
        <f t="shared" si="39"/>
        <v>8.4042000000000006E-3</v>
      </c>
      <c r="AR217" s="253">
        <f t="shared" si="39"/>
        <v>9.7844000000000004E-3</v>
      </c>
      <c r="AS217" s="253">
        <f t="shared" si="39"/>
        <v>1.1930700000000001E-2</v>
      </c>
      <c r="AT217" s="253">
        <f t="shared" si="39"/>
        <v>1.38177E-2</v>
      </c>
      <c r="AU217" s="253">
        <f t="shared" si="39"/>
        <v>1.52756E-2</v>
      </c>
      <c r="AV217" s="253">
        <f t="shared" si="39"/>
        <v>1.6685800000000001E-2</v>
      </c>
      <c r="AW217" s="253">
        <f t="shared" si="39"/>
        <v>1.8058899999999999E-2</v>
      </c>
      <c r="AX217" s="253">
        <f t="shared" si="39"/>
        <v>5.9799999999999997E-5</v>
      </c>
      <c r="AY217" s="253">
        <f t="shared" si="39"/>
        <v>1.417E-4</v>
      </c>
      <c r="AZ217" s="253">
        <f t="shared" si="39"/>
        <v>3.1080000000000002E-4</v>
      </c>
      <c r="BA217" s="253">
        <f t="shared" si="39"/>
        <v>4.6660000000000001E-4</v>
      </c>
      <c r="BB217" s="253">
        <f t="shared" si="39"/>
        <v>6.0300000000000002E-4</v>
      </c>
      <c r="BC217" s="253">
        <f t="shared" si="39"/>
        <v>7.5699999999999997E-4</v>
      </c>
      <c r="BD217" s="253">
        <f t="shared" si="39"/>
        <v>9.0899999999999998E-4</v>
      </c>
      <c r="BE217" s="253">
        <f t="shared" si="39"/>
        <v>1.2114000000000001E-3</v>
      </c>
      <c r="BF217" s="253">
        <f t="shared" si="39"/>
        <v>1.4427999999999999E-3</v>
      </c>
      <c r="BG217" s="253">
        <f t="shared" si="39"/>
        <v>3.0506999999999999E-3</v>
      </c>
      <c r="BH217" s="253">
        <f t="shared" si="39"/>
        <v>4.5748999999999998E-3</v>
      </c>
      <c r="BI217" s="253">
        <f t="shared" si="39"/>
        <v>6.0788999999999999E-3</v>
      </c>
      <c r="BJ217" s="253">
        <f t="shared" si="39"/>
        <v>7.5693000000000002E-3</v>
      </c>
      <c r="BK217" s="253">
        <f t="shared" si="39"/>
        <v>9.0513999999999994E-3</v>
      </c>
      <c r="BL217" s="253">
        <f t="shared" si="39"/>
        <v>1.0528300000000001E-2</v>
      </c>
      <c r="BM217" s="253">
        <f t="shared" si="39"/>
        <v>1.20021E-2</v>
      </c>
      <c r="BN217" s="253">
        <f t="shared" si="39"/>
        <v>1.34739E-2</v>
      </c>
      <c r="BO217" s="253">
        <f t="shared" ref="BO217:CF217" si="40">ROUND(BO35,7)</f>
        <v>1.4944199999999999E-2</v>
      </c>
      <c r="BP217" s="253">
        <f t="shared" si="40"/>
        <v>1.7999999999999999E-6</v>
      </c>
      <c r="BQ217" s="253">
        <f t="shared" si="40"/>
        <v>5.6999999999999996E-6</v>
      </c>
      <c r="BR217" s="253">
        <f t="shared" si="40"/>
        <v>1.19E-5</v>
      </c>
      <c r="BS217" s="253">
        <f t="shared" si="40"/>
        <v>2.5000000000000001E-5</v>
      </c>
      <c r="BT217" s="253">
        <f t="shared" si="40"/>
        <v>3.5800000000000003E-5</v>
      </c>
      <c r="BU217" s="253">
        <f t="shared" si="40"/>
        <v>4.3600000000000003E-5</v>
      </c>
      <c r="BV217" s="253">
        <f t="shared" si="40"/>
        <v>5.0899999999999997E-5</v>
      </c>
      <c r="BW217" s="253">
        <f t="shared" si="40"/>
        <v>5.5000000000000002E-5</v>
      </c>
      <c r="BX217" s="253">
        <f t="shared" si="40"/>
        <v>5.8900000000000002E-5</v>
      </c>
      <c r="BY217" s="253">
        <f t="shared" si="40"/>
        <v>5.1499999999999998E-5</v>
      </c>
      <c r="BZ217" s="253">
        <f t="shared" si="40"/>
        <v>-7.8499999999999997E-5</v>
      </c>
      <c r="CA217" s="253">
        <f t="shared" si="40"/>
        <v>-3.3359999999999998E-4</v>
      </c>
      <c r="CB217" s="253">
        <f t="shared" si="40"/>
        <v>-1.5E-5</v>
      </c>
      <c r="CC217" s="253">
        <f t="shared" si="40"/>
        <v>-2.9999999999999999E-7</v>
      </c>
      <c r="CD217" s="253">
        <f t="shared" si="40"/>
        <v>5.2744999999999997E-3</v>
      </c>
      <c r="CE217" s="253">
        <f t="shared" si="40"/>
        <v>-1.9218E-3</v>
      </c>
      <c r="CF217" s="253">
        <f t="shared" si="40"/>
        <v>1.2917E-3</v>
      </c>
    </row>
    <row r="218" spans="1:84" ht="15.75" thickBot="1" x14ac:dyDescent="0.3">
      <c r="A218" s="86">
        <v>21</v>
      </c>
      <c r="B218" s="253">
        <f t="shared" si="2"/>
        <v>1.9599999999999999E-5</v>
      </c>
      <c r="C218" s="253">
        <f t="shared" ref="C218:BN218" si="41">ROUND(C36,7)</f>
        <v>8.8399999999999994E-5</v>
      </c>
      <c r="D218" s="253">
        <f t="shared" si="41"/>
        <v>2.5989999999999997E-4</v>
      </c>
      <c r="E218" s="253">
        <f t="shared" si="41"/>
        <v>7.2860000000000004E-4</v>
      </c>
      <c r="F218" s="253">
        <f t="shared" si="41"/>
        <v>1.207E-3</v>
      </c>
      <c r="G218" s="253">
        <f t="shared" si="41"/>
        <v>1.6662000000000001E-3</v>
      </c>
      <c r="H218" s="253">
        <f t="shared" si="41"/>
        <v>2.1170999999999998E-3</v>
      </c>
      <c r="I218" s="253">
        <f t="shared" si="41"/>
        <v>2.5937E-3</v>
      </c>
      <c r="J218" s="253">
        <f t="shared" si="41"/>
        <v>3.4654999999999998E-3</v>
      </c>
      <c r="K218" s="253">
        <f t="shared" si="41"/>
        <v>4.2294999999999998E-3</v>
      </c>
      <c r="L218" s="253">
        <f t="shared" si="41"/>
        <v>7.0115999999999998E-3</v>
      </c>
      <c r="M218" s="253">
        <f t="shared" si="41"/>
        <v>8.8365000000000006E-3</v>
      </c>
      <c r="N218" s="253">
        <f t="shared" si="41"/>
        <v>3.412E-4</v>
      </c>
      <c r="O218" s="253">
        <f t="shared" si="41"/>
        <v>7.0770000000000002E-4</v>
      </c>
      <c r="P218" s="253">
        <f t="shared" si="41"/>
        <v>1.4293999999999999E-3</v>
      </c>
      <c r="Q218" s="253">
        <f t="shared" si="41"/>
        <v>2.1212000000000002E-3</v>
      </c>
      <c r="R218" s="253">
        <f t="shared" si="41"/>
        <v>2.7447000000000001E-3</v>
      </c>
      <c r="S218" s="253">
        <f t="shared" si="41"/>
        <v>3.2540999999999998E-3</v>
      </c>
      <c r="T218" s="253">
        <f t="shared" si="41"/>
        <v>3.7697E-3</v>
      </c>
      <c r="U218" s="253">
        <f t="shared" si="41"/>
        <v>4.5252000000000001E-3</v>
      </c>
      <c r="V218" s="253">
        <f t="shared" si="41"/>
        <v>5.2604000000000001E-3</v>
      </c>
      <c r="W218" s="253">
        <f t="shared" si="41"/>
        <v>9.1275999999999996E-3</v>
      </c>
      <c r="X218" s="253">
        <f t="shared" si="41"/>
        <v>1.21861E-2</v>
      </c>
      <c r="Y218" s="253">
        <f t="shared" si="41"/>
        <v>1.48995E-2</v>
      </c>
      <c r="Z218" s="253">
        <f t="shared" si="41"/>
        <v>1.7472399999999999E-2</v>
      </c>
      <c r="AA218" s="253">
        <f t="shared" si="41"/>
        <v>1.99708E-2</v>
      </c>
      <c r="AB218" s="253">
        <f t="shared" si="41"/>
        <v>2.2431099999999999E-2</v>
      </c>
      <c r="AC218" s="253">
        <f t="shared" si="41"/>
        <v>2.4874400000000001E-2</v>
      </c>
      <c r="AD218" s="253">
        <f t="shared" si="41"/>
        <v>2.73119E-2</v>
      </c>
      <c r="AE218" s="253">
        <f t="shared" si="41"/>
        <v>2.9749000000000001E-2</v>
      </c>
      <c r="AF218" s="253">
        <f t="shared" si="41"/>
        <v>2.318E-4</v>
      </c>
      <c r="AG218" s="253">
        <f t="shared" si="41"/>
        <v>2.0110000000000001E-4</v>
      </c>
      <c r="AH218" s="253">
        <f t="shared" si="41"/>
        <v>6.7940000000000003E-4</v>
      </c>
      <c r="AI218" s="253">
        <f t="shared" si="41"/>
        <v>1.3351000000000001E-3</v>
      </c>
      <c r="AJ218" s="253">
        <f t="shared" si="41"/>
        <v>1.8994000000000001E-3</v>
      </c>
      <c r="AK218" s="253">
        <f t="shared" si="41"/>
        <v>2.3092E-3</v>
      </c>
      <c r="AL218" s="253">
        <f t="shared" si="41"/>
        <v>2.7529E-3</v>
      </c>
      <c r="AM218" s="253">
        <f t="shared" si="41"/>
        <v>3.4527999999999998E-3</v>
      </c>
      <c r="AN218" s="253">
        <f t="shared" si="41"/>
        <v>4.0124000000000002E-3</v>
      </c>
      <c r="AO218" s="253">
        <f t="shared" si="41"/>
        <v>6.4854999999999999E-3</v>
      </c>
      <c r="AP218" s="253">
        <f t="shared" si="41"/>
        <v>8.3767000000000008E-3</v>
      </c>
      <c r="AQ218" s="253">
        <f t="shared" si="41"/>
        <v>1.0160499999999999E-2</v>
      </c>
      <c r="AR218" s="253">
        <f t="shared" si="41"/>
        <v>1.1816200000000001E-2</v>
      </c>
      <c r="AS218" s="253">
        <f t="shared" si="41"/>
        <v>1.4413199999999999E-2</v>
      </c>
      <c r="AT218" s="253">
        <f t="shared" si="41"/>
        <v>1.6721099999999999E-2</v>
      </c>
      <c r="AU218" s="253">
        <f t="shared" si="41"/>
        <v>1.8530999999999999E-2</v>
      </c>
      <c r="AV218" s="253">
        <f t="shared" si="41"/>
        <v>2.0295899999999999E-2</v>
      </c>
      <c r="AW218" s="253">
        <f t="shared" si="41"/>
        <v>2.2022E-2</v>
      </c>
      <c r="AX218" s="253">
        <f t="shared" si="41"/>
        <v>6.97E-5</v>
      </c>
      <c r="AY218" s="253">
        <f t="shared" si="41"/>
        <v>1.65E-4</v>
      </c>
      <c r="AZ218" s="253">
        <f t="shared" si="41"/>
        <v>3.656E-4</v>
      </c>
      <c r="BA218" s="253">
        <f t="shared" si="41"/>
        <v>5.5509999999999999E-4</v>
      </c>
      <c r="BB218" s="253">
        <f t="shared" si="41"/>
        <v>7.2369999999999997E-4</v>
      </c>
      <c r="BC218" s="253">
        <f t="shared" si="41"/>
        <v>9.144E-4</v>
      </c>
      <c r="BD218" s="253">
        <f t="shared" si="41"/>
        <v>1.1029E-3</v>
      </c>
      <c r="BE218" s="253">
        <f t="shared" si="41"/>
        <v>1.4775000000000001E-3</v>
      </c>
      <c r="BF218" s="253">
        <f t="shared" si="41"/>
        <v>1.7638E-3</v>
      </c>
      <c r="BG218" s="253">
        <f t="shared" si="41"/>
        <v>3.7279000000000001E-3</v>
      </c>
      <c r="BH218" s="253">
        <f t="shared" si="41"/>
        <v>5.5751999999999998E-3</v>
      </c>
      <c r="BI218" s="253">
        <f t="shared" si="41"/>
        <v>7.3930000000000003E-3</v>
      </c>
      <c r="BJ218" s="253">
        <f t="shared" si="41"/>
        <v>9.1926000000000004E-3</v>
      </c>
      <c r="BK218" s="253">
        <f t="shared" si="41"/>
        <v>1.09815E-2</v>
      </c>
      <c r="BL218" s="253">
        <f t="shared" si="41"/>
        <v>1.2764299999999999E-2</v>
      </c>
      <c r="BM218" s="253">
        <f t="shared" si="41"/>
        <v>1.45433E-2</v>
      </c>
      <c r="BN218" s="253">
        <f t="shared" si="41"/>
        <v>1.6319799999999999E-2</v>
      </c>
      <c r="BO218" s="253">
        <f t="shared" ref="BO218:CF218" si="42">ROUND(BO36,7)</f>
        <v>1.8094599999999999E-2</v>
      </c>
      <c r="BP218" s="253">
        <f t="shared" si="42"/>
        <v>1.7999999999999999E-6</v>
      </c>
      <c r="BQ218" s="253">
        <f t="shared" si="42"/>
        <v>6.2999999999999998E-6</v>
      </c>
      <c r="BR218" s="253">
        <f t="shared" si="42"/>
        <v>1.43E-5</v>
      </c>
      <c r="BS218" s="253">
        <f t="shared" si="42"/>
        <v>3.4E-5</v>
      </c>
      <c r="BT218" s="253">
        <f t="shared" si="42"/>
        <v>5.3699999999999997E-5</v>
      </c>
      <c r="BU218" s="253">
        <f t="shared" si="42"/>
        <v>7.1199999999999996E-5</v>
      </c>
      <c r="BV218" s="253">
        <f t="shared" si="42"/>
        <v>8.9400000000000005E-5</v>
      </c>
      <c r="BW218" s="253">
        <f t="shared" si="42"/>
        <v>1.038E-4</v>
      </c>
      <c r="BX218" s="253">
        <f t="shared" si="42"/>
        <v>1.295E-4</v>
      </c>
      <c r="BY218" s="253">
        <f t="shared" si="42"/>
        <v>1.3889999999999999E-4</v>
      </c>
      <c r="BZ218" s="253">
        <f t="shared" si="42"/>
        <v>-9.9000000000000001E-6</v>
      </c>
      <c r="CA218" s="253">
        <f t="shared" si="42"/>
        <v>-3.768E-4</v>
      </c>
      <c r="CB218" s="253">
        <f t="shared" si="42"/>
        <v>-2.2900000000000001E-5</v>
      </c>
      <c r="CC218" s="253">
        <f t="shared" si="42"/>
        <v>8.9999999999999996E-7</v>
      </c>
      <c r="CD218" s="253">
        <f t="shared" si="42"/>
        <v>6.3810000000000004E-3</v>
      </c>
      <c r="CE218" s="253">
        <f t="shared" si="42"/>
        <v>-2.6424999999999999E-3</v>
      </c>
      <c r="CF218" s="253">
        <f t="shared" si="42"/>
        <v>1.6535E-3</v>
      </c>
    </row>
    <row r="219" spans="1:84" ht="15.75" thickBot="1" x14ac:dyDescent="0.3">
      <c r="A219" s="86">
        <v>22</v>
      </c>
      <c r="B219" s="253">
        <f t="shared" si="2"/>
        <v>4.0099999999999999E-5</v>
      </c>
      <c r="C219" s="253">
        <f t="shared" ref="C219:BN219" si="43">ROUND(C37,7)</f>
        <v>1.706E-4</v>
      </c>
      <c r="D219" s="253">
        <f t="shared" si="43"/>
        <v>4.9359999999999996E-4</v>
      </c>
      <c r="E219" s="253">
        <f t="shared" si="43"/>
        <v>1.4048999999999999E-3</v>
      </c>
      <c r="F219" s="253">
        <f t="shared" si="43"/>
        <v>2.4001000000000001E-3</v>
      </c>
      <c r="G219" s="253">
        <f t="shared" si="43"/>
        <v>3.3979000000000001E-3</v>
      </c>
      <c r="H219" s="253">
        <f t="shared" si="43"/>
        <v>4.3912999999999999E-3</v>
      </c>
      <c r="I219" s="253">
        <f t="shared" si="43"/>
        <v>5.4397999999999998E-3</v>
      </c>
      <c r="J219" s="253">
        <f t="shared" si="43"/>
        <v>7.3711999999999996E-3</v>
      </c>
      <c r="K219" s="253">
        <f t="shared" si="43"/>
        <v>9.0979000000000008E-3</v>
      </c>
      <c r="L219" s="253">
        <f t="shared" si="43"/>
        <v>1.6061499999999999E-2</v>
      </c>
      <c r="M219" s="253">
        <f t="shared" si="43"/>
        <v>2.1327499999999999E-2</v>
      </c>
      <c r="N219" s="253">
        <f t="shared" si="43"/>
        <v>1.392E-4</v>
      </c>
      <c r="O219" s="253">
        <f t="shared" si="43"/>
        <v>6.8320000000000002E-4</v>
      </c>
      <c r="P219" s="253">
        <f t="shared" si="43"/>
        <v>1.8795000000000001E-3</v>
      </c>
      <c r="Q219" s="253">
        <f t="shared" si="43"/>
        <v>3.0923000000000001E-3</v>
      </c>
      <c r="R219" s="253">
        <f t="shared" si="43"/>
        <v>4.2094999999999997E-3</v>
      </c>
      <c r="S219" s="253">
        <f t="shared" si="43"/>
        <v>5.1393000000000003E-3</v>
      </c>
      <c r="T219" s="253">
        <f t="shared" si="43"/>
        <v>6.0788999999999999E-3</v>
      </c>
      <c r="U219" s="253">
        <f t="shared" si="43"/>
        <v>7.5640000000000004E-3</v>
      </c>
      <c r="V219" s="253">
        <f t="shared" si="43"/>
        <v>9.1275999999999996E-3</v>
      </c>
      <c r="W219" s="253">
        <f t="shared" si="43"/>
        <v>1.87685E-2</v>
      </c>
      <c r="X219" s="253">
        <f t="shared" si="43"/>
        <v>2.7315099999999998E-2</v>
      </c>
      <c r="Y219" s="253">
        <f t="shared" si="43"/>
        <v>3.47388E-2</v>
      </c>
      <c r="Z219" s="253">
        <f t="shared" si="43"/>
        <v>4.1554800000000003E-2</v>
      </c>
      <c r="AA219" s="253">
        <f t="shared" si="43"/>
        <v>4.8036700000000002E-2</v>
      </c>
      <c r="AB219" s="253">
        <f t="shared" si="43"/>
        <v>5.4344099999999999E-2</v>
      </c>
      <c r="AC219" s="253">
        <f t="shared" si="43"/>
        <v>6.0565899999999999E-2</v>
      </c>
      <c r="AD219" s="253">
        <f t="shared" si="43"/>
        <v>6.6749100000000006E-2</v>
      </c>
      <c r="AE219" s="253">
        <f t="shared" si="43"/>
        <v>7.2916999999999996E-2</v>
      </c>
      <c r="AF219" s="253">
        <f t="shared" si="43"/>
        <v>3.992E-4</v>
      </c>
      <c r="AG219" s="253">
        <f t="shared" si="43"/>
        <v>2.654E-4</v>
      </c>
      <c r="AH219" s="253">
        <f t="shared" si="43"/>
        <v>1.1000000000000001E-3</v>
      </c>
      <c r="AI219" s="253">
        <f t="shared" si="43"/>
        <v>2.3898000000000001E-3</v>
      </c>
      <c r="AJ219" s="253">
        <f t="shared" si="43"/>
        <v>3.5752000000000002E-3</v>
      </c>
      <c r="AK219" s="253">
        <f t="shared" si="43"/>
        <v>4.4777999999999997E-3</v>
      </c>
      <c r="AL219" s="253">
        <f t="shared" si="43"/>
        <v>5.4390000000000003E-3</v>
      </c>
      <c r="AM219" s="253">
        <f t="shared" si="43"/>
        <v>6.9661000000000002E-3</v>
      </c>
      <c r="AN219" s="253">
        <f t="shared" si="43"/>
        <v>8.1887999999999996E-3</v>
      </c>
      <c r="AO219" s="253">
        <f t="shared" si="43"/>
        <v>1.3639800000000001E-2</v>
      </c>
      <c r="AP219" s="253">
        <f t="shared" si="43"/>
        <v>1.7795999999999999E-2</v>
      </c>
      <c r="AQ219" s="253">
        <f t="shared" si="43"/>
        <v>2.14646E-2</v>
      </c>
      <c r="AR219" s="253">
        <f t="shared" si="43"/>
        <v>2.47116E-2</v>
      </c>
      <c r="AS219" s="253">
        <f t="shared" si="43"/>
        <v>2.9962300000000001E-2</v>
      </c>
      <c r="AT219" s="253">
        <f t="shared" si="43"/>
        <v>3.47844E-2</v>
      </c>
      <c r="AU219" s="253">
        <f t="shared" si="43"/>
        <v>3.8784100000000002E-2</v>
      </c>
      <c r="AV219" s="253">
        <f t="shared" si="43"/>
        <v>4.2862299999999999E-2</v>
      </c>
      <c r="AW219" s="253">
        <f t="shared" si="43"/>
        <v>4.6973099999999997E-2</v>
      </c>
      <c r="AX219" s="253">
        <f t="shared" si="43"/>
        <v>1.3520000000000001E-4</v>
      </c>
      <c r="AY219" s="253">
        <f t="shared" si="43"/>
        <v>3.1550000000000003E-4</v>
      </c>
      <c r="AZ219" s="253">
        <f t="shared" si="43"/>
        <v>7.1100000000000004E-4</v>
      </c>
      <c r="BA219" s="253">
        <f t="shared" si="43"/>
        <v>1.1050999999999999E-3</v>
      </c>
      <c r="BB219" s="253">
        <f t="shared" si="43"/>
        <v>1.4675000000000001E-3</v>
      </c>
      <c r="BC219" s="253">
        <f t="shared" si="43"/>
        <v>1.8795000000000001E-3</v>
      </c>
      <c r="BD219" s="253">
        <f t="shared" si="43"/>
        <v>2.2896000000000001E-3</v>
      </c>
      <c r="BE219" s="253">
        <f t="shared" si="43"/>
        <v>3.1056999999999999E-3</v>
      </c>
      <c r="BF219" s="253">
        <f t="shared" si="43"/>
        <v>3.7323999999999999E-3</v>
      </c>
      <c r="BG219" s="253">
        <f t="shared" si="43"/>
        <v>7.9381E-3</v>
      </c>
      <c r="BH219" s="253">
        <f t="shared" si="43"/>
        <v>1.18507E-2</v>
      </c>
      <c r="BI219" s="253">
        <f t="shared" si="43"/>
        <v>1.56834E-2</v>
      </c>
      <c r="BJ219" s="253">
        <f t="shared" si="43"/>
        <v>1.94708E-2</v>
      </c>
      <c r="BK219" s="253">
        <f t="shared" si="43"/>
        <v>2.32336E-2</v>
      </c>
      <c r="BL219" s="253">
        <f t="shared" si="43"/>
        <v>2.6982599999999999E-2</v>
      </c>
      <c r="BM219" s="253">
        <f t="shared" si="43"/>
        <v>3.07236E-2</v>
      </c>
      <c r="BN219" s="253">
        <f t="shared" si="43"/>
        <v>3.4459400000000001E-2</v>
      </c>
      <c r="BO219" s="253">
        <f t="shared" ref="BO219:CF219" si="44">ROUND(BO37,7)</f>
        <v>3.8191900000000001E-2</v>
      </c>
      <c r="BP219" s="253">
        <f t="shared" si="44"/>
        <v>3.1999999999999999E-6</v>
      </c>
      <c r="BQ219" s="253">
        <f t="shared" si="44"/>
        <v>1.1E-5</v>
      </c>
      <c r="BR219" s="253">
        <f t="shared" si="44"/>
        <v>2.6299999999999999E-5</v>
      </c>
      <c r="BS219" s="253">
        <f t="shared" si="44"/>
        <v>7.0500000000000006E-5</v>
      </c>
      <c r="BT219" s="253">
        <f t="shared" si="44"/>
        <v>1.2579999999999999E-4</v>
      </c>
      <c r="BU219" s="253">
        <f t="shared" si="44"/>
        <v>1.861E-4</v>
      </c>
      <c r="BV219" s="253">
        <f t="shared" si="44"/>
        <v>2.5730000000000002E-4</v>
      </c>
      <c r="BW219" s="253">
        <f t="shared" si="44"/>
        <v>3.256E-4</v>
      </c>
      <c r="BX219" s="253">
        <f t="shared" si="44"/>
        <v>4.7140000000000002E-4</v>
      </c>
      <c r="BY219" s="253">
        <f t="shared" si="44"/>
        <v>5.7779999999999995E-4</v>
      </c>
      <c r="BZ219" s="253">
        <f t="shared" si="44"/>
        <v>2.878E-4</v>
      </c>
      <c r="CA219" s="253">
        <f t="shared" si="44"/>
        <v>-6.4079999999999996E-4</v>
      </c>
      <c r="CB219" s="253">
        <f t="shared" si="44"/>
        <v>-7.1600000000000006E-5</v>
      </c>
      <c r="CC219" s="253">
        <f t="shared" si="44"/>
        <v>1.45E-5</v>
      </c>
      <c r="CD219" s="253">
        <f t="shared" si="44"/>
        <v>1.37188E-2</v>
      </c>
      <c r="CE219" s="253">
        <f t="shared" si="44"/>
        <v>-6.4238999999999997E-3</v>
      </c>
      <c r="CF219" s="253">
        <f t="shared" si="44"/>
        <v>2.9033000000000002E-3</v>
      </c>
    </row>
    <row r="220" spans="1:84" ht="15.75" thickBot="1" x14ac:dyDescent="0.3">
      <c r="A220" s="86">
        <v>23</v>
      </c>
      <c r="B220" s="253">
        <f t="shared" si="2"/>
        <v>5.91E-5</v>
      </c>
      <c r="C220" s="253">
        <f t="shared" ref="C220:BN220" si="45">ROUND(C38,7)</f>
        <v>2.4879999999999998E-4</v>
      </c>
      <c r="D220" s="253">
        <f t="shared" si="45"/>
        <v>7.1630000000000001E-4</v>
      </c>
      <c r="E220" s="253">
        <f t="shared" si="45"/>
        <v>2.0496999999999998E-3</v>
      </c>
      <c r="F220" s="253">
        <f t="shared" si="45"/>
        <v>3.5417999999999999E-3</v>
      </c>
      <c r="G220" s="253">
        <f t="shared" si="45"/>
        <v>5.0517000000000001E-3</v>
      </c>
      <c r="H220" s="253">
        <f t="shared" si="45"/>
        <v>6.5507999999999999E-3</v>
      </c>
      <c r="I220" s="253">
        <f t="shared" si="45"/>
        <v>8.1250999999999997E-3</v>
      </c>
      <c r="J220" s="253">
        <f t="shared" si="45"/>
        <v>1.10192E-2</v>
      </c>
      <c r="K220" s="253">
        <f t="shared" si="45"/>
        <v>1.3622499999999999E-2</v>
      </c>
      <c r="L220" s="253">
        <f t="shared" si="45"/>
        <v>2.4525000000000002E-2</v>
      </c>
      <c r="M220" s="253">
        <f t="shared" si="45"/>
        <v>3.3155200000000003E-2</v>
      </c>
      <c r="N220" s="253">
        <f t="shared" si="45"/>
        <v>-6.0699999999999998E-5</v>
      </c>
      <c r="O220" s="253">
        <f t="shared" si="45"/>
        <v>5.7160000000000002E-4</v>
      </c>
      <c r="P220" s="253">
        <f t="shared" si="45"/>
        <v>2.1570000000000001E-3</v>
      </c>
      <c r="Q220" s="253">
        <f t="shared" si="45"/>
        <v>3.8733000000000001E-3</v>
      </c>
      <c r="R220" s="253">
        <f t="shared" si="45"/>
        <v>5.4488999999999996E-3</v>
      </c>
      <c r="S220" s="253">
        <f t="shared" si="45"/>
        <v>6.7315999999999999E-3</v>
      </c>
      <c r="T220" s="253">
        <f t="shared" si="45"/>
        <v>7.9947000000000004E-3</v>
      </c>
      <c r="U220" s="253">
        <f t="shared" si="45"/>
        <v>9.9968999999999995E-3</v>
      </c>
      <c r="V220" s="253">
        <f t="shared" si="45"/>
        <v>1.21861E-2</v>
      </c>
      <c r="W220" s="253">
        <f t="shared" si="45"/>
        <v>2.7315099999999998E-2</v>
      </c>
      <c r="X220" s="253">
        <f t="shared" si="45"/>
        <v>4.2229000000000003E-2</v>
      </c>
      <c r="Y220" s="253">
        <f t="shared" si="45"/>
        <v>5.5651300000000001E-2</v>
      </c>
      <c r="Z220" s="253">
        <f t="shared" si="45"/>
        <v>6.8093799999999996E-2</v>
      </c>
      <c r="AA220" s="253">
        <f t="shared" si="45"/>
        <v>7.9941700000000004E-2</v>
      </c>
      <c r="AB220" s="253">
        <f t="shared" si="45"/>
        <v>9.14518E-2</v>
      </c>
      <c r="AC220" s="253">
        <f t="shared" si="45"/>
        <v>0.1027791</v>
      </c>
      <c r="AD220" s="253">
        <f t="shared" si="45"/>
        <v>0.11401020000000001</v>
      </c>
      <c r="AE220" s="253">
        <f t="shared" si="45"/>
        <v>0.12519159999999999</v>
      </c>
      <c r="AF220" s="253">
        <f t="shared" si="45"/>
        <v>5.3300000000000005E-4</v>
      </c>
      <c r="AG220" s="253">
        <f t="shared" si="45"/>
        <v>2.878E-4</v>
      </c>
      <c r="AH220" s="253">
        <f t="shared" si="45"/>
        <v>1.4865E-3</v>
      </c>
      <c r="AI220" s="253">
        <f t="shared" si="45"/>
        <v>3.4022000000000002E-3</v>
      </c>
      <c r="AJ220" s="253">
        <f t="shared" si="45"/>
        <v>5.1711999999999999E-3</v>
      </c>
      <c r="AK220" s="253">
        <f t="shared" si="45"/>
        <v>6.5204E-3</v>
      </c>
      <c r="AL220" s="253">
        <f t="shared" si="45"/>
        <v>7.9495999999999994E-3</v>
      </c>
      <c r="AM220" s="253">
        <f t="shared" si="45"/>
        <v>1.02332E-2</v>
      </c>
      <c r="AN220" s="253">
        <f t="shared" si="45"/>
        <v>1.20822E-2</v>
      </c>
      <c r="AO220" s="253">
        <f t="shared" si="45"/>
        <v>2.04558E-2</v>
      </c>
      <c r="AP220" s="253">
        <f t="shared" si="45"/>
        <v>2.6846100000000001E-2</v>
      </c>
      <c r="AQ220" s="253">
        <f t="shared" si="45"/>
        <v>3.2349700000000002E-2</v>
      </c>
      <c r="AR220" s="253">
        <f t="shared" si="45"/>
        <v>3.7110600000000001E-2</v>
      </c>
      <c r="AS220" s="253">
        <f t="shared" si="45"/>
        <v>4.4859900000000001E-2</v>
      </c>
      <c r="AT220" s="253">
        <f t="shared" si="45"/>
        <v>5.2019799999999998E-2</v>
      </c>
      <c r="AU220" s="253">
        <f t="shared" si="45"/>
        <v>5.8036600000000001E-2</v>
      </c>
      <c r="AV220" s="253">
        <f t="shared" si="45"/>
        <v>6.4247200000000004E-2</v>
      </c>
      <c r="AW220" s="253">
        <f t="shared" si="45"/>
        <v>7.0559399999999994E-2</v>
      </c>
      <c r="AX220" s="253">
        <f t="shared" si="45"/>
        <v>1.8819999999999999E-4</v>
      </c>
      <c r="AY220" s="253">
        <f t="shared" si="45"/>
        <v>4.4190000000000001E-4</v>
      </c>
      <c r="AZ220" s="253">
        <f t="shared" si="45"/>
        <v>1.0078000000000001E-3</v>
      </c>
      <c r="BA220" s="253">
        <f t="shared" si="45"/>
        <v>1.5823E-3</v>
      </c>
      <c r="BB220" s="253">
        <f t="shared" si="45"/>
        <v>2.1164000000000001E-3</v>
      </c>
      <c r="BC220" s="253">
        <f t="shared" si="45"/>
        <v>2.7247999999999999E-3</v>
      </c>
      <c r="BD220" s="253">
        <f t="shared" si="45"/>
        <v>3.3325E-3</v>
      </c>
      <c r="BE220" s="253">
        <f t="shared" si="45"/>
        <v>4.5444999999999999E-3</v>
      </c>
      <c r="BF220" s="253">
        <f t="shared" si="45"/>
        <v>5.4779E-3</v>
      </c>
      <c r="BG220" s="253">
        <f t="shared" si="45"/>
        <v>1.1693200000000001E-2</v>
      </c>
      <c r="BH220" s="253">
        <f t="shared" si="45"/>
        <v>1.7460900000000001E-2</v>
      </c>
      <c r="BI220" s="253">
        <f t="shared" si="45"/>
        <v>2.3107099999999998E-2</v>
      </c>
      <c r="BJ220" s="253">
        <f t="shared" si="45"/>
        <v>2.8684500000000002E-2</v>
      </c>
      <c r="BK220" s="253">
        <f t="shared" si="45"/>
        <v>3.42248E-2</v>
      </c>
      <c r="BL220" s="253">
        <f t="shared" si="45"/>
        <v>3.9744599999999998E-2</v>
      </c>
      <c r="BM220" s="253">
        <f t="shared" si="45"/>
        <v>4.5252199999999999E-2</v>
      </c>
      <c r="BN220" s="253">
        <f t="shared" si="45"/>
        <v>5.07523E-2</v>
      </c>
      <c r="BO220" s="253">
        <f t="shared" ref="BO220:CF220" si="46">ROUND(BO38,7)</f>
        <v>5.6247499999999999E-2</v>
      </c>
      <c r="BP220" s="253">
        <f t="shared" si="46"/>
        <v>9.5999999999999996E-6</v>
      </c>
      <c r="BQ220" s="253">
        <f t="shared" si="46"/>
        <v>2.9E-5</v>
      </c>
      <c r="BR220" s="253">
        <f t="shared" si="46"/>
        <v>5.7200000000000001E-5</v>
      </c>
      <c r="BS220" s="253">
        <f t="shared" si="46"/>
        <v>1.1730000000000001E-4</v>
      </c>
      <c r="BT220" s="253">
        <f t="shared" si="46"/>
        <v>1.8349999999999999E-4</v>
      </c>
      <c r="BU220" s="253">
        <f t="shared" si="46"/>
        <v>2.5900000000000001E-4</v>
      </c>
      <c r="BV220" s="253">
        <f t="shared" si="46"/>
        <v>3.5589999999999998E-4</v>
      </c>
      <c r="BW220" s="253">
        <f t="shared" si="46"/>
        <v>4.5550000000000001E-4</v>
      </c>
      <c r="BX220" s="253">
        <f t="shared" si="46"/>
        <v>6.8409999999999999E-4</v>
      </c>
      <c r="BY220" s="253">
        <f t="shared" si="46"/>
        <v>8.6799999999999996E-4</v>
      </c>
      <c r="BZ220" s="253">
        <f t="shared" si="46"/>
        <v>4.8559999999999999E-4</v>
      </c>
      <c r="CA220" s="253">
        <f t="shared" si="46"/>
        <v>-8.541E-4</v>
      </c>
      <c r="CB220" s="253">
        <f t="shared" si="46"/>
        <v>-9.8300000000000004E-5</v>
      </c>
      <c r="CC220" s="253">
        <f t="shared" si="46"/>
        <v>3.29E-5</v>
      </c>
      <c r="CD220" s="253">
        <f t="shared" si="46"/>
        <v>2.0351000000000001E-2</v>
      </c>
      <c r="CE220" s="253">
        <f t="shared" si="46"/>
        <v>-9.2636000000000003E-3</v>
      </c>
      <c r="CF220" s="253">
        <f t="shared" si="46"/>
        <v>2.9554999999999998E-3</v>
      </c>
    </row>
    <row r="221" spans="1:84" ht="15.75" thickBot="1" x14ac:dyDescent="0.3">
      <c r="A221" s="86">
        <v>24</v>
      </c>
      <c r="B221" s="253">
        <f t="shared" si="2"/>
        <v>7.4900000000000005E-5</v>
      </c>
      <c r="C221" s="253">
        <f t="shared" ref="C221:BN221" si="47">ROUND(C39,7)</f>
        <v>3.1940000000000001E-4</v>
      </c>
      <c r="D221" s="253">
        <f t="shared" si="47"/>
        <v>9.2349999999999995E-4</v>
      </c>
      <c r="E221" s="253">
        <f t="shared" si="47"/>
        <v>2.6554E-3</v>
      </c>
      <c r="F221" s="253">
        <f t="shared" si="47"/>
        <v>4.6103000000000003E-3</v>
      </c>
      <c r="G221" s="253">
        <f t="shared" si="47"/>
        <v>6.5874999999999996E-3</v>
      </c>
      <c r="H221" s="253">
        <f t="shared" si="47"/>
        <v>8.5395000000000002E-3</v>
      </c>
      <c r="I221" s="253">
        <f t="shared" si="47"/>
        <v>1.0579099999999999E-2</v>
      </c>
      <c r="J221" s="253">
        <f t="shared" si="47"/>
        <v>1.43149E-2</v>
      </c>
      <c r="K221" s="253">
        <f t="shared" si="47"/>
        <v>1.7680000000000001E-2</v>
      </c>
      <c r="L221" s="253">
        <f t="shared" si="47"/>
        <v>3.1980599999999998E-2</v>
      </c>
      <c r="M221" s="253">
        <f t="shared" si="47"/>
        <v>4.3482600000000003E-2</v>
      </c>
      <c r="N221" s="253">
        <f t="shared" si="47"/>
        <v>-2.1320000000000001E-4</v>
      </c>
      <c r="O221" s="253">
        <f t="shared" si="47"/>
        <v>4.796E-4</v>
      </c>
      <c r="P221" s="253">
        <f t="shared" si="47"/>
        <v>2.4093999999999999E-3</v>
      </c>
      <c r="Q221" s="253">
        <f t="shared" si="47"/>
        <v>4.6097999999999998E-3</v>
      </c>
      <c r="R221" s="253">
        <f t="shared" si="47"/>
        <v>6.6267000000000001E-3</v>
      </c>
      <c r="S221" s="253">
        <f t="shared" si="47"/>
        <v>8.2383999999999999E-3</v>
      </c>
      <c r="T221" s="253">
        <f t="shared" si="47"/>
        <v>9.7886999999999991E-3</v>
      </c>
      <c r="U221" s="253">
        <f t="shared" si="47"/>
        <v>1.2212300000000001E-2</v>
      </c>
      <c r="V221" s="253">
        <f t="shared" si="47"/>
        <v>1.48995E-2</v>
      </c>
      <c r="W221" s="253">
        <f t="shared" si="47"/>
        <v>3.47388E-2</v>
      </c>
      <c r="X221" s="253">
        <f t="shared" si="47"/>
        <v>5.5651300000000001E-2</v>
      </c>
      <c r="Y221" s="253">
        <f t="shared" si="47"/>
        <v>7.5073799999999996E-2</v>
      </c>
      <c r="Z221" s="253">
        <f t="shared" si="47"/>
        <v>9.3325599999999995E-2</v>
      </c>
      <c r="AA221" s="253">
        <f t="shared" si="47"/>
        <v>0.1107973</v>
      </c>
      <c r="AB221" s="253">
        <f t="shared" si="47"/>
        <v>0.1277935</v>
      </c>
      <c r="AC221" s="253">
        <f t="shared" si="47"/>
        <v>0.14451339999999999</v>
      </c>
      <c r="AD221" s="253">
        <f t="shared" si="47"/>
        <v>0.16107569999999999</v>
      </c>
      <c r="AE221" s="253">
        <f t="shared" si="47"/>
        <v>0.1775477</v>
      </c>
      <c r="AF221" s="253">
        <f t="shared" si="47"/>
        <v>6.311E-4</v>
      </c>
      <c r="AG221" s="253">
        <f t="shared" si="47"/>
        <v>2.8850000000000002E-4</v>
      </c>
      <c r="AH221" s="253">
        <f t="shared" si="47"/>
        <v>1.8569000000000001E-3</v>
      </c>
      <c r="AI221" s="253">
        <f t="shared" si="47"/>
        <v>4.3769999999999998E-3</v>
      </c>
      <c r="AJ221" s="253">
        <f t="shared" si="47"/>
        <v>6.6822000000000001E-3</v>
      </c>
      <c r="AK221" s="253">
        <f t="shared" si="47"/>
        <v>8.4224E-3</v>
      </c>
      <c r="AL221" s="253">
        <f t="shared" si="47"/>
        <v>1.02574E-2</v>
      </c>
      <c r="AM221" s="253">
        <f t="shared" si="47"/>
        <v>1.3188999999999999E-2</v>
      </c>
      <c r="AN221" s="253">
        <f t="shared" si="47"/>
        <v>1.5578399999999999E-2</v>
      </c>
      <c r="AO221" s="253">
        <f t="shared" si="47"/>
        <v>2.6531200000000001E-2</v>
      </c>
      <c r="AP221" s="253">
        <f t="shared" si="47"/>
        <v>3.4896299999999998E-2</v>
      </c>
      <c r="AQ221" s="253">
        <f t="shared" si="47"/>
        <v>4.2020099999999998E-2</v>
      </c>
      <c r="AR221" s="253">
        <f t="shared" si="47"/>
        <v>4.8109499999999999E-2</v>
      </c>
      <c r="AS221" s="253">
        <f t="shared" si="47"/>
        <v>5.8045199999999998E-2</v>
      </c>
      <c r="AT221" s="253">
        <f t="shared" si="47"/>
        <v>6.7230200000000004E-2</v>
      </c>
      <c r="AU221" s="253">
        <f t="shared" si="47"/>
        <v>7.4974899999999997E-2</v>
      </c>
      <c r="AV221" s="253">
        <f t="shared" si="47"/>
        <v>8.3007499999999998E-2</v>
      </c>
      <c r="AW221" s="253">
        <f t="shared" si="47"/>
        <v>9.1198799999999997E-2</v>
      </c>
      <c r="AX221" s="253">
        <f t="shared" si="47"/>
        <v>2.3029999999999999E-4</v>
      </c>
      <c r="AY221" s="253">
        <f t="shared" si="47"/>
        <v>5.4710000000000002E-4</v>
      </c>
      <c r="AZ221" s="253">
        <f t="shared" si="47"/>
        <v>1.2607E-3</v>
      </c>
      <c r="BA221" s="253">
        <f t="shared" si="47"/>
        <v>1.9905000000000001E-3</v>
      </c>
      <c r="BB221" s="253">
        <f t="shared" si="47"/>
        <v>2.6719999999999999E-3</v>
      </c>
      <c r="BC221" s="253">
        <f t="shared" si="47"/>
        <v>3.4488000000000001E-3</v>
      </c>
      <c r="BD221" s="253">
        <f t="shared" si="47"/>
        <v>4.2258E-3</v>
      </c>
      <c r="BE221" s="253">
        <f t="shared" si="47"/>
        <v>5.7768000000000003E-3</v>
      </c>
      <c r="BF221" s="253">
        <f t="shared" si="47"/>
        <v>6.9731000000000003E-3</v>
      </c>
      <c r="BG221" s="253">
        <f t="shared" si="47"/>
        <v>1.49058E-2</v>
      </c>
      <c r="BH221" s="253">
        <f t="shared" si="47"/>
        <v>2.2257599999999999E-2</v>
      </c>
      <c r="BI221" s="253">
        <f t="shared" si="47"/>
        <v>2.9452599999999999E-2</v>
      </c>
      <c r="BJ221" s="253">
        <f t="shared" si="47"/>
        <v>3.6559099999999997E-2</v>
      </c>
      <c r="BK221" s="253">
        <f t="shared" si="47"/>
        <v>4.3617799999999998E-2</v>
      </c>
      <c r="BL221" s="253">
        <f t="shared" si="47"/>
        <v>5.0650100000000003E-2</v>
      </c>
      <c r="BM221" s="253">
        <f t="shared" si="47"/>
        <v>5.76669E-2</v>
      </c>
      <c r="BN221" s="253">
        <f t="shared" si="47"/>
        <v>6.4674099999999998E-2</v>
      </c>
      <c r="BO221" s="253">
        <f t="shared" ref="BO221:CF221" si="48">ROUND(BO39,7)</f>
        <v>7.1675000000000003E-2</v>
      </c>
      <c r="BP221" s="253">
        <f t="shared" si="48"/>
        <v>1.7499999999999998E-5</v>
      </c>
      <c r="BQ221" s="253">
        <f t="shared" si="48"/>
        <v>5.0500000000000001E-5</v>
      </c>
      <c r="BR221" s="253">
        <f t="shared" si="48"/>
        <v>9.2800000000000006E-5</v>
      </c>
      <c r="BS221" s="253">
        <f t="shared" si="48"/>
        <v>1.6339999999999999E-4</v>
      </c>
      <c r="BT221" s="253">
        <f t="shared" si="48"/>
        <v>2.274E-4</v>
      </c>
      <c r="BU221" s="253">
        <f t="shared" si="48"/>
        <v>3.0180000000000002E-4</v>
      </c>
      <c r="BV221" s="253">
        <f t="shared" si="48"/>
        <v>4.057E-4</v>
      </c>
      <c r="BW221" s="253">
        <f t="shared" si="48"/>
        <v>5.1840000000000002E-4</v>
      </c>
      <c r="BX221" s="253">
        <f t="shared" si="48"/>
        <v>7.9120000000000004E-4</v>
      </c>
      <c r="BY221" s="253">
        <f t="shared" si="48"/>
        <v>1.0211E-3</v>
      </c>
      <c r="BZ221" s="253">
        <f t="shared" si="48"/>
        <v>5.5679999999999998E-4</v>
      </c>
      <c r="CA221" s="253">
        <f t="shared" si="48"/>
        <v>-1.0231000000000001E-3</v>
      </c>
      <c r="CB221" s="253">
        <f t="shared" si="48"/>
        <v>-1.06E-4</v>
      </c>
      <c r="CC221" s="253">
        <f t="shared" si="48"/>
        <v>5.1600000000000001E-5</v>
      </c>
      <c r="CD221" s="253">
        <f t="shared" si="48"/>
        <v>2.6016399999999999E-2</v>
      </c>
      <c r="CE221" s="253">
        <f t="shared" si="48"/>
        <v>-1.1423900000000001E-2</v>
      </c>
      <c r="CF221" s="253">
        <f t="shared" si="48"/>
        <v>2.6278999999999999E-3</v>
      </c>
    </row>
    <row r="222" spans="1:84" ht="15.75" thickBot="1" x14ac:dyDescent="0.3">
      <c r="A222" s="86">
        <v>25</v>
      </c>
      <c r="B222" s="253">
        <f t="shared" si="2"/>
        <v>8.8900000000000006E-5</v>
      </c>
      <c r="C222" s="253">
        <f t="shared" ref="C222:BN222" si="49">ROUND(C40,7)</f>
        <v>3.8519999999999998E-4</v>
      </c>
      <c r="D222" s="253">
        <f t="shared" si="49"/>
        <v>1.1207000000000001E-3</v>
      </c>
      <c r="E222" s="253">
        <f t="shared" si="49"/>
        <v>3.2364999999999998E-3</v>
      </c>
      <c r="F222" s="253">
        <f t="shared" si="49"/>
        <v>5.6322000000000004E-3</v>
      </c>
      <c r="G222" s="253">
        <f t="shared" si="49"/>
        <v>8.0487000000000006E-3</v>
      </c>
      <c r="H222" s="253">
        <f t="shared" si="49"/>
        <v>1.04216E-2</v>
      </c>
      <c r="I222" s="253">
        <f t="shared" si="49"/>
        <v>1.2891E-2</v>
      </c>
      <c r="J222" s="253">
        <f t="shared" si="49"/>
        <v>1.73992E-2</v>
      </c>
      <c r="K222" s="253">
        <f t="shared" si="49"/>
        <v>2.1461000000000001E-2</v>
      </c>
      <c r="L222" s="253">
        <f t="shared" si="49"/>
        <v>3.8853199999999997E-2</v>
      </c>
      <c r="M222" s="253">
        <f t="shared" si="49"/>
        <v>5.2941700000000001E-2</v>
      </c>
      <c r="N222" s="253">
        <f t="shared" si="49"/>
        <v>-3.2870000000000002E-4</v>
      </c>
      <c r="O222" s="253">
        <f t="shared" si="49"/>
        <v>4.1869999999999999E-4</v>
      </c>
      <c r="P222" s="253">
        <f t="shared" si="49"/>
        <v>2.6732000000000001E-3</v>
      </c>
      <c r="Q222" s="253">
        <f t="shared" si="49"/>
        <v>5.3429000000000003E-3</v>
      </c>
      <c r="R222" s="253">
        <f t="shared" si="49"/>
        <v>7.7889999999999999E-3</v>
      </c>
      <c r="S222" s="253">
        <f t="shared" si="49"/>
        <v>9.7173999999999993E-3</v>
      </c>
      <c r="T222" s="253">
        <f t="shared" si="49"/>
        <v>1.1539900000000001E-2</v>
      </c>
      <c r="U222" s="253">
        <f t="shared" si="49"/>
        <v>1.43451E-2</v>
      </c>
      <c r="V222" s="253">
        <f t="shared" si="49"/>
        <v>1.7472399999999999E-2</v>
      </c>
      <c r="W222" s="253">
        <f t="shared" si="49"/>
        <v>4.1554800000000003E-2</v>
      </c>
      <c r="X222" s="253">
        <f t="shared" si="49"/>
        <v>6.8093799999999996E-2</v>
      </c>
      <c r="Y222" s="253">
        <f t="shared" si="49"/>
        <v>9.3325599999999995E-2</v>
      </c>
      <c r="Z222" s="253">
        <f t="shared" si="49"/>
        <v>0.1173028</v>
      </c>
      <c r="AA222" s="253">
        <f t="shared" si="49"/>
        <v>0.1403664</v>
      </c>
      <c r="AB222" s="253">
        <f t="shared" si="49"/>
        <v>0.16283839999999999</v>
      </c>
      <c r="AC222" s="253">
        <f t="shared" si="49"/>
        <v>0.18494820000000001</v>
      </c>
      <c r="AD222" s="253">
        <f t="shared" si="49"/>
        <v>0.2068401</v>
      </c>
      <c r="AE222" s="253">
        <f t="shared" si="49"/>
        <v>0.22859979999999999</v>
      </c>
      <c r="AF222" s="253">
        <f t="shared" si="49"/>
        <v>7.0890000000000005E-4</v>
      </c>
      <c r="AG222" s="253">
        <f t="shared" si="49"/>
        <v>2.7920000000000001E-4</v>
      </c>
      <c r="AH222" s="253">
        <f t="shared" si="49"/>
        <v>2.2192000000000002E-3</v>
      </c>
      <c r="AI222" s="253">
        <f t="shared" si="49"/>
        <v>5.3293999999999998E-3</v>
      </c>
      <c r="AJ222" s="253">
        <f t="shared" si="49"/>
        <v>8.1437000000000002E-3</v>
      </c>
      <c r="AK222" s="253">
        <f t="shared" si="49"/>
        <v>1.0244E-2</v>
      </c>
      <c r="AL222" s="253">
        <f t="shared" si="49"/>
        <v>1.24495E-2</v>
      </c>
      <c r="AM222" s="253">
        <f t="shared" si="49"/>
        <v>1.5965199999999999E-2</v>
      </c>
      <c r="AN222" s="253">
        <f t="shared" si="49"/>
        <v>1.8841400000000001E-2</v>
      </c>
      <c r="AO222" s="253">
        <f t="shared" si="49"/>
        <v>3.2146000000000001E-2</v>
      </c>
      <c r="AP222" s="253">
        <f t="shared" si="49"/>
        <v>4.23153E-2</v>
      </c>
      <c r="AQ222" s="253">
        <f t="shared" si="49"/>
        <v>5.0917299999999999E-2</v>
      </c>
      <c r="AR222" s="253">
        <f t="shared" si="49"/>
        <v>5.8214000000000002E-2</v>
      </c>
      <c r="AS222" s="253">
        <f t="shared" si="49"/>
        <v>7.0140400000000006E-2</v>
      </c>
      <c r="AT222" s="253">
        <f t="shared" si="49"/>
        <v>8.1163100000000002E-2</v>
      </c>
      <c r="AU222" s="253">
        <f t="shared" si="49"/>
        <v>9.0470900000000007E-2</v>
      </c>
      <c r="AV222" s="253">
        <f t="shared" si="49"/>
        <v>0.10015259999999999</v>
      </c>
      <c r="AW222" s="253">
        <f t="shared" si="49"/>
        <v>0.1100458</v>
      </c>
      <c r="AX222" s="253">
        <f t="shared" si="49"/>
        <v>2.6689999999999998E-4</v>
      </c>
      <c r="AY222" s="253">
        <f t="shared" si="49"/>
        <v>6.4150000000000003E-4</v>
      </c>
      <c r="AZ222" s="253">
        <f t="shared" si="49"/>
        <v>1.4905000000000001E-3</v>
      </c>
      <c r="BA222" s="253">
        <f t="shared" si="49"/>
        <v>2.3620999999999998E-3</v>
      </c>
      <c r="BB222" s="253">
        <f t="shared" si="49"/>
        <v>3.1775000000000002E-3</v>
      </c>
      <c r="BC222" s="253">
        <f t="shared" si="49"/>
        <v>4.1070000000000004E-3</v>
      </c>
      <c r="BD222" s="253">
        <f t="shared" si="49"/>
        <v>5.0375000000000003E-3</v>
      </c>
      <c r="BE222" s="253">
        <f t="shared" si="49"/>
        <v>6.8956E-3</v>
      </c>
      <c r="BF222" s="253">
        <f t="shared" si="49"/>
        <v>8.3295999999999995E-3</v>
      </c>
      <c r="BG222" s="253">
        <f t="shared" si="49"/>
        <v>1.78169E-2</v>
      </c>
      <c r="BH222" s="253">
        <f t="shared" si="49"/>
        <v>2.66021E-2</v>
      </c>
      <c r="BI222" s="253">
        <f t="shared" si="49"/>
        <v>3.5198899999999998E-2</v>
      </c>
      <c r="BJ222" s="253">
        <f t="shared" si="49"/>
        <v>4.36893E-2</v>
      </c>
      <c r="BK222" s="253">
        <f t="shared" si="49"/>
        <v>5.21222E-2</v>
      </c>
      <c r="BL222" s="253">
        <f t="shared" si="49"/>
        <v>6.0523500000000001E-2</v>
      </c>
      <c r="BM222" s="253">
        <f t="shared" si="49"/>
        <v>6.8906300000000004E-2</v>
      </c>
      <c r="BN222" s="253">
        <f t="shared" si="49"/>
        <v>7.7277600000000002E-2</v>
      </c>
      <c r="BO222" s="253">
        <f t="shared" ref="BO222:CF222" si="50">ROUND(BO40,7)</f>
        <v>8.5641400000000006E-2</v>
      </c>
      <c r="BP222" s="253">
        <f t="shared" si="50"/>
        <v>2.5199999999999999E-5</v>
      </c>
      <c r="BQ222" s="253">
        <f t="shared" si="50"/>
        <v>7.1400000000000001E-5</v>
      </c>
      <c r="BR222" s="253">
        <f t="shared" si="50"/>
        <v>1.2679999999999999E-4</v>
      </c>
      <c r="BS222" s="253">
        <f t="shared" si="50"/>
        <v>2.051E-4</v>
      </c>
      <c r="BT222" s="253">
        <f t="shared" si="50"/>
        <v>2.6259999999999999E-4</v>
      </c>
      <c r="BU222" s="253">
        <f t="shared" si="50"/>
        <v>3.3030000000000001E-4</v>
      </c>
      <c r="BV222" s="253">
        <f t="shared" si="50"/>
        <v>4.3399999999999998E-4</v>
      </c>
      <c r="BW222" s="253">
        <f t="shared" si="50"/>
        <v>5.5199999999999997E-4</v>
      </c>
      <c r="BX222" s="253">
        <f t="shared" si="50"/>
        <v>8.4960000000000005E-4</v>
      </c>
      <c r="BY222" s="253">
        <f t="shared" si="50"/>
        <v>1.1069000000000001E-3</v>
      </c>
      <c r="BZ222" s="253">
        <f t="shared" si="50"/>
        <v>5.4410000000000005E-4</v>
      </c>
      <c r="CA222" s="253">
        <f t="shared" si="50"/>
        <v>-1.17E-3</v>
      </c>
      <c r="CB222" s="253">
        <f t="shared" si="50"/>
        <v>-1.0450000000000001E-4</v>
      </c>
      <c r="CC222" s="253">
        <f t="shared" si="50"/>
        <v>6.9999999999999994E-5</v>
      </c>
      <c r="CD222" s="253">
        <f t="shared" si="50"/>
        <v>3.1173200000000002E-2</v>
      </c>
      <c r="CE222" s="253">
        <f t="shared" si="50"/>
        <v>-1.3312299999999999E-2</v>
      </c>
      <c r="CF222" s="253">
        <f t="shared" si="50"/>
        <v>2.2344000000000001E-3</v>
      </c>
    </row>
    <row r="223" spans="1:84" ht="15.75" thickBot="1" x14ac:dyDescent="0.3">
      <c r="A223" s="86">
        <v>26</v>
      </c>
      <c r="B223" s="253">
        <f t="shared" si="2"/>
        <v>1.0179999999999999E-4</v>
      </c>
      <c r="C223" s="253">
        <f t="shared" ref="C223:BN223" si="51">ROUND(C41,7)</f>
        <v>4.4779999999999999E-4</v>
      </c>
      <c r="D223" s="253">
        <f t="shared" si="51"/>
        <v>1.3110999999999999E-3</v>
      </c>
      <c r="E223" s="253">
        <f t="shared" si="51"/>
        <v>3.8E-3</v>
      </c>
      <c r="F223" s="253">
        <f t="shared" si="51"/>
        <v>6.6219E-3</v>
      </c>
      <c r="G223" s="253">
        <f t="shared" si="51"/>
        <v>9.4602000000000002E-3</v>
      </c>
      <c r="H223" s="253">
        <f t="shared" si="51"/>
        <v>1.22352E-2</v>
      </c>
      <c r="I223" s="253">
        <f t="shared" si="51"/>
        <v>1.5114000000000001E-2</v>
      </c>
      <c r="J223" s="253">
        <f t="shared" si="51"/>
        <v>2.0355600000000001E-2</v>
      </c>
      <c r="K223" s="253">
        <f t="shared" si="51"/>
        <v>2.5078199999999998E-2</v>
      </c>
      <c r="L223" s="253">
        <f t="shared" si="51"/>
        <v>4.5395699999999997E-2</v>
      </c>
      <c r="M223" s="253">
        <f t="shared" si="51"/>
        <v>6.1919799999999997E-2</v>
      </c>
      <c r="N223" s="253">
        <f t="shared" si="51"/>
        <v>-4.237E-4</v>
      </c>
      <c r="O223" s="253">
        <f t="shared" si="51"/>
        <v>3.769E-4</v>
      </c>
      <c r="P223" s="253">
        <f t="shared" si="51"/>
        <v>2.9448E-3</v>
      </c>
      <c r="Q223" s="253">
        <f t="shared" si="51"/>
        <v>6.0720000000000001E-3</v>
      </c>
      <c r="R223" s="253">
        <f t="shared" si="51"/>
        <v>8.9374999999999993E-3</v>
      </c>
      <c r="S223" s="253">
        <f t="shared" si="51"/>
        <v>1.1174699999999999E-2</v>
      </c>
      <c r="T223" s="253">
        <f t="shared" si="51"/>
        <v>1.32616E-2</v>
      </c>
      <c r="U223" s="253">
        <f t="shared" si="51"/>
        <v>1.6430400000000001E-2</v>
      </c>
      <c r="V223" s="253">
        <f t="shared" si="51"/>
        <v>1.99708E-2</v>
      </c>
      <c r="W223" s="253">
        <f t="shared" si="51"/>
        <v>4.8036700000000002E-2</v>
      </c>
      <c r="X223" s="253">
        <f t="shared" si="51"/>
        <v>7.9941700000000004E-2</v>
      </c>
      <c r="Y223" s="253">
        <f t="shared" si="51"/>
        <v>0.1107973</v>
      </c>
      <c r="Z223" s="253">
        <f t="shared" si="51"/>
        <v>0.1403664</v>
      </c>
      <c r="AA223" s="253">
        <f t="shared" si="51"/>
        <v>0.16891610000000001</v>
      </c>
      <c r="AB223" s="253">
        <f t="shared" si="51"/>
        <v>0.19677120000000001</v>
      </c>
      <c r="AC223" s="253">
        <f t="shared" si="51"/>
        <v>0.22418379999999999</v>
      </c>
      <c r="AD223" s="253">
        <f t="shared" si="51"/>
        <v>0.25132019999999999</v>
      </c>
      <c r="AE223" s="253">
        <f t="shared" si="51"/>
        <v>0.2782828</v>
      </c>
      <c r="AF223" s="253">
        <f t="shared" si="51"/>
        <v>7.762E-4</v>
      </c>
      <c r="AG223" s="253">
        <f t="shared" si="51"/>
        <v>2.6570000000000001E-4</v>
      </c>
      <c r="AH223" s="253">
        <f t="shared" si="51"/>
        <v>2.5742E-3</v>
      </c>
      <c r="AI223" s="253">
        <f t="shared" si="51"/>
        <v>6.2624000000000004E-3</v>
      </c>
      <c r="AJ223" s="253">
        <f t="shared" si="51"/>
        <v>9.5686999999999994E-3</v>
      </c>
      <c r="AK223" s="253">
        <f t="shared" si="51"/>
        <v>1.20118E-2</v>
      </c>
      <c r="AL223" s="253">
        <f t="shared" si="51"/>
        <v>1.45685E-2</v>
      </c>
      <c r="AM223" s="253">
        <f t="shared" si="51"/>
        <v>1.8633899999999998E-2</v>
      </c>
      <c r="AN223" s="253">
        <f t="shared" si="51"/>
        <v>2.1967199999999999E-2</v>
      </c>
      <c r="AO223" s="253">
        <f t="shared" si="51"/>
        <v>3.7492200000000003E-2</v>
      </c>
      <c r="AP223" s="253">
        <f t="shared" si="51"/>
        <v>4.9366899999999998E-2</v>
      </c>
      <c r="AQ223" s="253">
        <f t="shared" si="51"/>
        <v>5.9366200000000001E-2</v>
      </c>
      <c r="AR223" s="253">
        <f t="shared" si="51"/>
        <v>6.7803000000000002E-2</v>
      </c>
      <c r="AS223" s="253">
        <f t="shared" si="51"/>
        <v>8.1611900000000001E-2</v>
      </c>
      <c r="AT223" s="253">
        <f t="shared" si="51"/>
        <v>9.4370599999999999E-2</v>
      </c>
      <c r="AU223" s="253">
        <f t="shared" si="51"/>
        <v>0.1051535</v>
      </c>
      <c r="AV223" s="253">
        <f t="shared" si="51"/>
        <v>0.1163917</v>
      </c>
      <c r="AW223" s="253">
        <f t="shared" si="51"/>
        <v>0.1278919</v>
      </c>
      <c r="AX223" s="253">
        <f t="shared" si="51"/>
        <v>3.0069999999999999E-4</v>
      </c>
      <c r="AY223" s="253">
        <f t="shared" si="51"/>
        <v>7.3030000000000002E-4</v>
      </c>
      <c r="AZ223" s="253">
        <f t="shared" si="51"/>
        <v>1.7080000000000001E-3</v>
      </c>
      <c r="BA223" s="253">
        <f t="shared" si="51"/>
        <v>2.7138000000000002E-3</v>
      </c>
      <c r="BB223" s="253">
        <f t="shared" si="51"/>
        <v>3.6557999999999998E-3</v>
      </c>
      <c r="BC223" s="253">
        <f t="shared" si="51"/>
        <v>4.7293999999999999E-3</v>
      </c>
      <c r="BD223" s="253">
        <f t="shared" si="51"/>
        <v>5.8046E-3</v>
      </c>
      <c r="BE223" s="253">
        <f t="shared" si="51"/>
        <v>7.9524000000000001E-3</v>
      </c>
      <c r="BF223" s="253">
        <f t="shared" si="51"/>
        <v>9.6103999999999998E-3</v>
      </c>
      <c r="BG223" s="253">
        <f t="shared" si="51"/>
        <v>2.0564099999999998E-2</v>
      </c>
      <c r="BH223" s="253">
        <f t="shared" si="51"/>
        <v>3.0701599999999999E-2</v>
      </c>
      <c r="BI223" s="253">
        <f t="shared" si="51"/>
        <v>4.0620700000000003E-2</v>
      </c>
      <c r="BJ223" s="253">
        <f t="shared" si="51"/>
        <v>5.0416599999999999E-2</v>
      </c>
      <c r="BK223" s="253">
        <f t="shared" si="51"/>
        <v>6.0146199999999997E-2</v>
      </c>
      <c r="BL223" s="253">
        <f t="shared" si="51"/>
        <v>6.9838999999999998E-2</v>
      </c>
      <c r="BM223" s="253">
        <f t="shared" si="51"/>
        <v>7.9510600000000001E-2</v>
      </c>
      <c r="BN223" s="253">
        <f t="shared" si="51"/>
        <v>8.9168800000000006E-2</v>
      </c>
      <c r="BO223" s="253">
        <f t="shared" ref="BO223:CF223" si="52">ROUND(BO41,7)</f>
        <v>9.8818400000000001E-2</v>
      </c>
      <c r="BP223" s="253">
        <f t="shared" si="52"/>
        <v>3.2499999999999997E-5</v>
      </c>
      <c r="BQ223" s="253">
        <f t="shared" si="52"/>
        <v>9.1100000000000005E-5</v>
      </c>
      <c r="BR223" s="253">
        <f t="shared" si="52"/>
        <v>1.5870000000000001E-4</v>
      </c>
      <c r="BS223" s="253">
        <f t="shared" si="52"/>
        <v>2.433E-4</v>
      </c>
      <c r="BT223" s="253">
        <f t="shared" si="52"/>
        <v>2.9320000000000003E-4</v>
      </c>
      <c r="BU223" s="253">
        <f t="shared" si="52"/>
        <v>3.5280000000000001E-4</v>
      </c>
      <c r="BV223" s="253">
        <f t="shared" si="52"/>
        <v>4.5389999999999997E-4</v>
      </c>
      <c r="BW223" s="253">
        <f t="shared" si="52"/>
        <v>5.7410000000000002E-4</v>
      </c>
      <c r="BX223" s="253">
        <f t="shared" si="52"/>
        <v>8.8840000000000002E-4</v>
      </c>
      <c r="BY223" s="253">
        <f t="shared" si="52"/>
        <v>1.1638E-3</v>
      </c>
      <c r="BZ223" s="253">
        <f t="shared" si="52"/>
        <v>4.8690000000000002E-4</v>
      </c>
      <c r="CA223" s="253">
        <f t="shared" si="52"/>
        <v>-1.3073E-3</v>
      </c>
      <c r="CB223" s="253">
        <f t="shared" si="52"/>
        <v>-9.9300000000000001E-5</v>
      </c>
      <c r="CC223" s="253">
        <f t="shared" si="52"/>
        <v>8.81E-5</v>
      </c>
      <c r="CD223" s="253">
        <f t="shared" si="52"/>
        <v>3.60696E-2</v>
      </c>
      <c r="CE223" s="253">
        <f t="shared" si="52"/>
        <v>-1.5099E-2</v>
      </c>
      <c r="CF223" s="253">
        <f t="shared" si="52"/>
        <v>1.8518E-3</v>
      </c>
    </row>
    <row r="224" spans="1:84" ht="15.75" thickBot="1" x14ac:dyDescent="0.3">
      <c r="A224" s="86">
        <v>27</v>
      </c>
      <c r="B224" s="253">
        <f t="shared" si="2"/>
        <v>1.143E-4</v>
      </c>
      <c r="C224" s="253">
        <f t="shared" ref="C224:BN224" si="53">ROUND(C42,7)</f>
        <v>5.0869999999999995E-4</v>
      </c>
      <c r="D224" s="253">
        <f t="shared" si="53"/>
        <v>1.4973E-3</v>
      </c>
      <c r="E224" s="253">
        <f t="shared" si="53"/>
        <v>4.3524000000000002E-3</v>
      </c>
      <c r="F224" s="253">
        <f t="shared" si="53"/>
        <v>7.5912000000000002E-3</v>
      </c>
      <c r="G224" s="253">
        <f t="shared" si="53"/>
        <v>1.0841E-2</v>
      </c>
      <c r="H224" s="253">
        <f t="shared" si="53"/>
        <v>1.4007500000000001E-2</v>
      </c>
      <c r="I224" s="253">
        <f t="shared" si="53"/>
        <v>1.7284500000000001E-2</v>
      </c>
      <c r="J224" s="253">
        <f t="shared" si="53"/>
        <v>2.32388E-2</v>
      </c>
      <c r="K224" s="253">
        <f t="shared" si="53"/>
        <v>2.8603099999999999E-2</v>
      </c>
      <c r="L224" s="253">
        <f t="shared" si="53"/>
        <v>5.1758400000000003E-2</v>
      </c>
      <c r="M224" s="253">
        <f t="shared" si="53"/>
        <v>7.0639900000000005E-2</v>
      </c>
      <c r="N224" s="253">
        <f t="shared" si="53"/>
        <v>-5.084E-4</v>
      </c>
      <c r="O224" s="253">
        <f t="shared" si="53"/>
        <v>3.456E-4</v>
      </c>
      <c r="P224" s="253">
        <f t="shared" si="53"/>
        <v>3.2209000000000001E-3</v>
      </c>
      <c r="Q224" s="253">
        <f t="shared" si="53"/>
        <v>6.7977000000000003E-3</v>
      </c>
      <c r="R224" s="253">
        <f t="shared" si="53"/>
        <v>1.0076E-2</v>
      </c>
      <c r="S224" s="253">
        <f t="shared" si="53"/>
        <v>1.26175E-2</v>
      </c>
      <c r="T224" s="253">
        <f t="shared" si="53"/>
        <v>1.4964699999999999E-2</v>
      </c>
      <c r="U224" s="253">
        <f t="shared" si="53"/>
        <v>1.8489499999999999E-2</v>
      </c>
      <c r="V224" s="253">
        <f t="shared" si="53"/>
        <v>2.2431099999999999E-2</v>
      </c>
      <c r="W224" s="253">
        <f t="shared" si="53"/>
        <v>5.4344099999999999E-2</v>
      </c>
      <c r="X224" s="253">
        <f t="shared" si="53"/>
        <v>9.14518E-2</v>
      </c>
      <c r="Y224" s="253">
        <f t="shared" si="53"/>
        <v>0.1277935</v>
      </c>
      <c r="Z224" s="253">
        <f t="shared" si="53"/>
        <v>0.16283839999999999</v>
      </c>
      <c r="AA224" s="253">
        <f t="shared" si="53"/>
        <v>0.19677120000000001</v>
      </c>
      <c r="AB224" s="253">
        <f t="shared" si="53"/>
        <v>0.22991349999999999</v>
      </c>
      <c r="AC224" s="253">
        <f t="shared" si="53"/>
        <v>0.26253660000000001</v>
      </c>
      <c r="AD224" s="253">
        <f t="shared" si="53"/>
        <v>0.2948267</v>
      </c>
      <c r="AE224" s="253">
        <f t="shared" si="53"/>
        <v>0.32690219999999998</v>
      </c>
      <c r="AF224" s="253">
        <f t="shared" si="53"/>
        <v>8.3880000000000001E-4</v>
      </c>
      <c r="AG224" s="253">
        <f t="shared" si="53"/>
        <v>2.5099999999999998E-4</v>
      </c>
      <c r="AH224" s="253">
        <f t="shared" si="53"/>
        <v>2.9240999999999998E-3</v>
      </c>
      <c r="AI224" s="253">
        <f t="shared" si="53"/>
        <v>7.1811000000000002E-3</v>
      </c>
      <c r="AJ224" s="253">
        <f t="shared" si="53"/>
        <v>1.0969E-2</v>
      </c>
      <c r="AK224" s="253">
        <f t="shared" si="53"/>
        <v>1.37459E-2</v>
      </c>
      <c r="AL224" s="253">
        <f t="shared" si="53"/>
        <v>1.66438E-2</v>
      </c>
      <c r="AM224" s="253">
        <f t="shared" si="53"/>
        <v>2.1241400000000001E-2</v>
      </c>
      <c r="AN224" s="253">
        <f t="shared" si="53"/>
        <v>2.50166E-2</v>
      </c>
      <c r="AO224" s="253">
        <f t="shared" si="53"/>
        <v>4.26915E-2</v>
      </c>
      <c r="AP224" s="253">
        <f t="shared" si="53"/>
        <v>5.6218700000000003E-2</v>
      </c>
      <c r="AQ224" s="253">
        <f t="shared" si="53"/>
        <v>6.7572900000000005E-2</v>
      </c>
      <c r="AR224" s="253">
        <f t="shared" si="53"/>
        <v>7.7116000000000004E-2</v>
      </c>
      <c r="AS224" s="253">
        <f t="shared" si="53"/>
        <v>9.2752000000000001E-2</v>
      </c>
      <c r="AT224" s="253">
        <f t="shared" si="53"/>
        <v>0.107195</v>
      </c>
      <c r="AU224" s="253">
        <f t="shared" si="53"/>
        <v>0.1194084</v>
      </c>
      <c r="AV224" s="253">
        <f t="shared" si="53"/>
        <v>0.13215560000000001</v>
      </c>
      <c r="AW224" s="253">
        <f t="shared" si="53"/>
        <v>0.1452137</v>
      </c>
      <c r="AX224" s="253">
        <f t="shared" si="53"/>
        <v>3.3330000000000002E-4</v>
      </c>
      <c r="AY224" s="253">
        <f t="shared" si="53"/>
        <v>8.1629999999999995E-4</v>
      </c>
      <c r="AZ224" s="253">
        <f t="shared" si="53"/>
        <v>1.9191E-3</v>
      </c>
      <c r="BA224" s="253">
        <f t="shared" si="53"/>
        <v>3.0552999999999999E-3</v>
      </c>
      <c r="BB224" s="253">
        <f t="shared" si="53"/>
        <v>4.1200000000000004E-3</v>
      </c>
      <c r="BC224" s="253">
        <f t="shared" si="53"/>
        <v>5.3334000000000003E-3</v>
      </c>
      <c r="BD224" s="253">
        <f t="shared" si="53"/>
        <v>6.5487999999999996E-3</v>
      </c>
      <c r="BE224" s="253">
        <f t="shared" si="53"/>
        <v>8.9771E-3</v>
      </c>
      <c r="BF224" s="253">
        <f t="shared" si="53"/>
        <v>1.08523E-2</v>
      </c>
      <c r="BG224" s="253">
        <f t="shared" si="53"/>
        <v>2.3227100000000001E-2</v>
      </c>
      <c r="BH224" s="253">
        <f t="shared" si="53"/>
        <v>3.4675299999999999E-2</v>
      </c>
      <c r="BI224" s="253">
        <f t="shared" si="53"/>
        <v>4.5876300000000002E-2</v>
      </c>
      <c r="BJ224" s="253">
        <f t="shared" si="53"/>
        <v>5.69379E-2</v>
      </c>
      <c r="BK224" s="253">
        <f t="shared" si="53"/>
        <v>6.7924300000000007E-2</v>
      </c>
      <c r="BL224" s="253">
        <f t="shared" si="53"/>
        <v>7.88692E-2</v>
      </c>
      <c r="BM224" s="253">
        <f t="shared" si="53"/>
        <v>8.9789999999999995E-2</v>
      </c>
      <c r="BN224" s="253">
        <f t="shared" si="53"/>
        <v>0.1006958</v>
      </c>
      <c r="BO224" s="253">
        <f t="shared" ref="BO224:CF224" si="54">ROUND(BO42,7)</f>
        <v>0.1115918</v>
      </c>
      <c r="BP224" s="253">
        <f t="shared" si="54"/>
        <v>3.9400000000000002E-5</v>
      </c>
      <c r="BQ224" s="253">
        <f t="shared" si="54"/>
        <v>1.098E-4</v>
      </c>
      <c r="BR224" s="253">
        <f t="shared" si="54"/>
        <v>1.8909999999999999E-4</v>
      </c>
      <c r="BS224" s="253">
        <f t="shared" si="54"/>
        <v>2.7950000000000002E-4</v>
      </c>
      <c r="BT224" s="253">
        <f t="shared" si="54"/>
        <v>3.2180000000000002E-4</v>
      </c>
      <c r="BU224" s="253">
        <f t="shared" si="54"/>
        <v>3.7320000000000002E-4</v>
      </c>
      <c r="BV224" s="253">
        <f t="shared" si="54"/>
        <v>4.7110000000000001E-4</v>
      </c>
      <c r="BW224" s="253">
        <f t="shared" si="54"/>
        <v>5.9259999999999998E-4</v>
      </c>
      <c r="BX224" s="253">
        <f t="shared" si="54"/>
        <v>9.2029999999999998E-4</v>
      </c>
      <c r="BY224" s="253">
        <f t="shared" si="54"/>
        <v>1.2099000000000001E-3</v>
      </c>
      <c r="BZ224" s="253">
        <f t="shared" si="54"/>
        <v>4.0989999999999999E-4</v>
      </c>
      <c r="CA224" s="253">
        <f t="shared" si="54"/>
        <v>-1.441E-3</v>
      </c>
      <c r="CB224" s="253">
        <f t="shared" si="54"/>
        <v>-9.2899999999999995E-5</v>
      </c>
      <c r="CC224" s="253">
        <f t="shared" si="54"/>
        <v>1.059E-4</v>
      </c>
      <c r="CD224" s="253">
        <f t="shared" si="54"/>
        <v>4.0838300000000001E-2</v>
      </c>
      <c r="CE224" s="253">
        <f t="shared" si="54"/>
        <v>-1.6851600000000001E-2</v>
      </c>
      <c r="CF224" s="253">
        <f t="shared" si="54"/>
        <v>1.4947999999999999E-3</v>
      </c>
    </row>
    <row r="225" spans="1:84" ht="15.75" thickBot="1" x14ac:dyDescent="0.3">
      <c r="A225" s="86">
        <v>28</v>
      </c>
      <c r="B225" s="253">
        <f t="shared" si="2"/>
        <v>1.2650000000000001E-4</v>
      </c>
      <c r="C225" s="253">
        <f t="shared" ref="C225:BN225" si="55">ROUND(C43,7)</f>
        <v>5.687E-4</v>
      </c>
      <c r="D225" s="253">
        <f t="shared" si="55"/>
        <v>1.681E-3</v>
      </c>
      <c r="E225" s="253">
        <f t="shared" si="55"/>
        <v>4.8980999999999998E-3</v>
      </c>
      <c r="F225" s="253">
        <f t="shared" si="55"/>
        <v>8.5485000000000005E-3</v>
      </c>
      <c r="G225" s="253">
        <f t="shared" si="55"/>
        <v>1.2204E-2</v>
      </c>
      <c r="H225" s="253">
        <f t="shared" si="55"/>
        <v>1.5756300000000001E-2</v>
      </c>
      <c r="I225" s="253">
        <f t="shared" si="55"/>
        <v>1.94258E-2</v>
      </c>
      <c r="J225" s="253">
        <f t="shared" si="55"/>
        <v>2.60821E-2</v>
      </c>
      <c r="K225" s="253">
        <f t="shared" si="55"/>
        <v>3.2078700000000002E-2</v>
      </c>
      <c r="L225" s="253">
        <f t="shared" si="55"/>
        <v>5.8027099999999998E-2</v>
      </c>
      <c r="M225" s="253">
        <f t="shared" si="55"/>
        <v>7.9226199999999997E-2</v>
      </c>
      <c r="N225" s="253">
        <f t="shared" si="55"/>
        <v>-5.8779999999999998E-4</v>
      </c>
      <c r="O225" s="253">
        <f t="shared" si="55"/>
        <v>3.2029999999999998E-4</v>
      </c>
      <c r="P225" s="253">
        <f t="shared" si="55"/>
        <v>3.5003999999999999E-3</v>
      </c>
      <c r="Q225" s="253">
        <f t="shared" si="55"/>
        <v>7.522E-3</v>
      </c>
      <c r="R225" s="253">
        <f t="shared" si="55"/>
        <v>1.12091E-2</v>
      </c>
      <c r="S225" s="253">
        <f t="shared" si="55"/>
        <v>1.40523E-2</v>
      </c>
      <c r="T225" s="253">
        <f t="shared" si="55"/>
        <v>1.6657999999999999E-2</v>
      </c>
      <c r="U225" s="253">
        <f t="shared" si="55"/>
        <v>2.0536100000000002E-2</v>
      </c>
      <c r="V225" s="253">
        <f t="shared" si="55"/>
        <v>2.4874400000000001E-2</v>
      </c>
      <c r="W225" s="253">
        <f t="shared" si="55"/>
        <v>6.0565899999999999E-2</v>
      </c>
      <c r="X225" s="253">
        <f t="shared" si="55"/>
        <v>0.1027791</v>
      </c>
      <c r="Y225" s="253">
        <f t="shared" si="55"/>
        <v>0.14451339999999999</v>
      </c>
      <c r="Z225" s="253">
        <f t="shared" si="55"/>
        <v>0.18494820000000001</v>
      </c>
      <c r="AA225" s="253">
        <f t="shared" si="55"/>
        <v>0.22418379999999999</v>
      </c>
      <c r="AB225" s="253">
        <f t="shared" si="55"/>
        <v>0.26253660000000001</v>
      </c>
      <c r="AC225" s="253">
        <f t="shared" si="55"/>
        <v>0.30029519999999998</v>
      </c>
      <c r="AD225" s="253">
        <f t="shared" si="55"/>
        <v>0.33766550000000001</v>
      </c>
      <c r="AE225" s="253">
        <f t="shared" si="55"/>
        <v>0.37478109999999998</v>
      </c>
      <c r="AF225" s="253">
        <f t="shared" si="55"/>
        <v>8.9970000000000002E-4</v>
      </c>
      <c r="AG225" s="253">
        <f t="shared" si="55"/>
        <v>2.364E-4</v>
      </c>
      <c r="AH225" s="253">
        <f t="shared" si="55"/>
        <v>3.271E-3</v>
      </c>
      <c r="AI225" s="253">
        <f t="shared" si="55"/>
        <v>8.0905999999999999E-3</v>
      </c>
      <c r="AJ225" s="253">
        <f t="shared" si="55"/>
        <v>1.23543E-2</v>
      </c>
      <c r="AK225" s="253">
        <f t="shared" si="55"/>
        <v>1.54602E-2</v>
      </c>
      <c r="AL225" s="253">
        <f t="shared" si="55"/>
        <v>1.86944E-2</v>
      </c>
      <c r="AM225" s="253">
        <f t="shared" si="55"/>
        <v>2.38161E-2</v>
      </c>
      <c r="AN225" s="253">
        <f t="shared" si="55"/>
        <v>2.8025899999999999E-2</v>
      </c>
      <c r="AO225" s="253">
        <f t="shared" si="55"/>
        <v>4.78149E-2</v>
      </c>
      <c r="AP225" s="253">
        <f t="shared" si="55"/>
        <v>6.2967499999999996E-2</v>
      </c>
      <c r="AQ225" s="253">
        <f t="shared" si="55"/>
        <v>7.5655799999999995E-2</v>
      </c>
      <c r="AR225" s="253">
        <f t="shared" si="55"/>
        <v>8.6289199999999996E-2</v>
      </c>
      <c r="AS225" s="253">
        <f t="shared" si="55"/>
        <v>0.1037261</v>
      </c>
      <c r="AT225" s="253">
        <f t="shared" si="55"/>
        <v>0.1198288</v>
      </c>
      <c r="AU225" s="253">
        <f t="shared" si="55"/>
        <v>0.13345119999999999</v>
      </c>
      <c r="AV225" s="253">
        <f t="shared" si="55"/>
        <v>0.14768410000000001</v>
      </c>
      <c r="AW225" s="253">
        <f t="shared" si="55"/>
        <v>0.16227559999999999</v>
      </c>
      <c r="AX225" s="253">
        <f t="shared" si="55"/>
        <v>3.6539999999999999E-4</v>
      </c>
      <c r="AY225" s="253">
        <f t="shared" si="55"/>
        <v>9.01E-4</v>
      </c>
      <c r="AZ225" s="253">
        <f t="shared" si="55"/>
        <v>2.1272000000000001E-3</v>
      </c>
      <c r="BA225" s="253">
        <f t="shared" si="55"/>
        <v>3.392E-3</v>
      </c>
      <c r="BB225" s="253">
        <f t="shared" si="55"/>
        <v>4.5775E-3</v>
      </c>
      <c r="BC225" s="253">
        <f t="shared" si="55"/>
        <v>5.9284999999999997E-3</v>
      </c>
      <c r="BD225" s="253">
        <f t="shared" si="55"/>
        <v>7.2820000000000003E-3</v>
      </c>
      <c r="BE225" s="253">
        <f t="shared" si="55"/>
        <v>9.9866E-3</v>
      </c>
      <c r="BF225" s="253">
        <f t="shared" si="55"/>
        <v>1.2075499999999999E-2</v>
      </c>
      <c r="BG225" s="253">
        <f t="shared" si="55"/>
        <v>2.58497E-2</v>
      </c>
      <c r="BH225" s="253">
        <f t="shared" si="55"/>
        <v>3.8588799999999999E-2</v>
      </c>
      <c r="BI225" s="253">
        <f t="shared" si="55"/>
        <v>5.1052199999999999E-2</v>
      </c>
      <c r="BJ225" s="253">
        <f t="shared" si="55"/>
        <v>6.3360299999999994E-2</v>
      </c>
      <c r="BK225" s="253">
        <f t="shared" si="55"/>
        <v>7.5584600000000002E-2</v>
      </c>
      <c r="BL225" s="253">
        <f t="shared" si="55"/>
        <v>8.7762699999999999E-2</v>
      </c>
      <c r="BM225" s="253">
        <f t="shared" si="55"/>
        <v>9.9914000000000003E-2</v>
      </c>
      <c r="BN225" s="253">
        <f t="shared" si="55"/>
        <v>0.1120486</v>
      </c>
      <c r="BO225" s="253">
        <f t="shared" ref="BO225:CF225" si="56">ROUND(BO43,7)</f>
        <v>0.1241722</v>
      </c>
      <c r="BP225" s="253">
        <f t="shared" si="56"/>
        <v>4.6100000000000002E-5</v>
      </c>
      <c r="BQ225" s="253">
        <f t="shared" si="56"/>
        <v>1.2799999999999999E-4</v>
      </c>
      <c r="BR225" s="253">
        <f t="shared" si="56"/>
        <v>2.185E-4</v>
      </c>
      <c r="BS225" s="253">
        <f t="shared" si="56"/>
        <v>3.146E-4</v>
      </c>
      <c r="BT225" s="253">
        <f t="shared" si="56"/>
        <v>3.4959999999999999E-4</v>
      </c>
      <c r="BU225" s="253">
        <f t="shared" si="56"/>
        <v>3.9310000000000001E-4</v>
      </c>
      <c r="BV225" s="253">
        <f t="shared" si="56"/>
        <v>4.8789999999999999E-4</v>
      </c>
      <c r="BW225" s="253">
        <f t="shared" si="56"/>
        <v>6.1059999999999999E-4</v>
      </c>
      <c r="BX225" s="253">
        <f t="shared" si="56"/>
        <v>9.5069999999999996E-4</v>
      </c>
      <c r="BY225" s="253">
        <f t="shared" si="56"/>
        <v>1.253E-3</v>
      </c>
      <c r="BZ225" s="253">
        <f t="shared" si="56"/>
        <v>3.2590000000000001E-4</v>
      </c>
      <c r="CA225" s="253">
        <f t="shared" si="56"/>
        <v>-1.5738E-3</v>
      </c>
      <c r="CB225" s="253">
        <f t="shared" si="56"/>
        <v>-8.6199999999999995E-5</v>
      </c>
      <c r="CC225" s="253">
        <f t="shared" si="56"/>
        <v>1.2349999999999999E-4</v>
      </c>
      <c r="CD225" s="253">
        <f t="shared" si="56"/>
        <v>4.5547999999999998E-2</v>
      </c>
      <c r="CE225" s="253">
        <f t="shared" si="56"/>
        <v>-1.8596499999999998E-2</v>
      </c>
      <c r="CF225" s="253">
        <f t="shared" si="56"/>
        <v>1.1624000000000001E-3</v>
      </c>
    </row>
    <row r="226" spans="1:84" ht="15.75" thickBot="1" x14ac:dyDescent="0.3">
      <c r="A226" s="86">
        <v>29</v>
      </c>
      <c r="B226" s="253">
        <f t="shared" si="2"/>
        <v>1.3860000000000001E-4</v>
      </c>
      <c r="C226" s="253">
        <f t="shared" ref="C226:BN226" si="57">ROUND(C44,7)</f>
        <v>6.2830000000000004E-4</v>
      </c>
      <c r="D226" s="253">
        <f t="shared" si="57"/>
        <v>1.8634999999999999E-3</v>
      </c>
      <c r="E226" s="253">
        <f t="shared" si="57"/>
        <v>5.4400000000000004E-3</v>
      </c>
      <c r="F226" s="253">
        <f t="shared" si="57"/>
        <v>9.4988E-3</v>
      </c>
      <c r="G226" s="253">
        <f t="shared" si="57"/>
        <v>1.35569E-2</v>
      </c>
      <c r="H226" s="253">
        <f t="shared" si="57"/>
        <v>1.74921E-2</v>
      </c>
      <c r="I226" s="253">
        <f t="shared" si="57"/>
        <v>2.15511E-2</v>
      </c>
      <c r="J226" s="253">
        <f t="shared" si="57"/>
        <v>2.8904599999999999E-2</v>
      </c>
      <c r="K226" s="253">
        <f t="shared" si="57"/>
        <v>3.5528700000000003E-2</v>
      </c>
      <c r="L226" s="253">
        <f t="shared" si="57"/>
        <v>6.4248100000000002E-2</v>
      </c>
      <c r="M226" s="253">
        <f t="shared" si="57"/>
        <v>8.7744799999999998E-2</v>
      </c>
      <c r="N226" s="253">
        <f t="shared" si="57"/>
        <v>-6.6450000000000005E-4</v>
      </c>
      <c r="O226" s="253">
        <f t="shared" si="57"/>
        <v>2.989E-4</v>
      </c>
      <c r="P226" s="253">
        <f t="shared" si="57"/>
        <v>3.7827999999999998E-3</v>
      </c>
      <c r="Q226" s="253">
        <f t="shared" si="57"/>
        <v>8.2465000000000004E-3</v>
      </c>
      <c r="R226" s="253">
        <f t="shared" si="57"/>
        <v>1.234E-2</v>
      </c>
      <c r="S226" s="253">
        <f t="shared" si="57"/>
        <v>1.5483500000000001E-2</v>
      </c>
      <c r="T226" s="253">
        <f t="shared" si="57"/>
        <v>1.8347200000000001E-2</v>
      </c>
      <c r="U226" s="253">
        <f t="shared" si="57"/>
        <v>2.25782E-2</v>
      </c>
      <c r="V226" s="253">
        <f t="shared" si="57"/>
        <v>2.73119E-2</v>
      </c>
      <c r="W226" s="253">
        <f t="shared" si="57"/>
        <v>6.6749100000000006E-2</v>
      </c>
      <c r="X226" s="253">
        <f t="shared" si="57"/>
        <v>0.11401020000000001</v>
      </c>
      <c r="Y226" s="253">
        <f t="shared" si="57"/>
        <v>0.16107569999999999</v>
      </c>
      <c r="Z226" s="253">
        <f t="shared" si="57"/>
        <v>0.2068401</v>
      </c>
      <c r="AA226" s="253">
        <f t="shared" si="57"/>
        <v>0.25132019999999999</v>
      </c>
      <c r="AB226" s="253">
        <f t="shared" si="57"/>
        <v>0.2948267</v>
      </c>
      <c r="AC226" s="253">
        <f t="shared" si="57"/>
        <v>0.33766550000000001</v>
      </c>
      <c r="AD226" s="253">
        <f t="shared" si="57"/>
        <v>0.38006119999999999</v>
      </c>
      <c r="AE226" s="253">
        <f t="shared" si="57"/>
        <v>0.4221628</v>
      </c>
      <c r="AF226" s="253">
        <f t="shared" si="57"/>
        <v>9.6029999999999998E-4</v>
      </c>
      <c r="AG226" s="253">
        <f t="shared" si="57"/>
        <v>2.2259999999999999E-4</v>
      </c>
      <c r="AH226" s="253">
        <f t="shared" si="57"/>
        <v>3.6164000000000001E-3</v>
      </c>
      <c r="AI226" s="253">
        <f t="shared" si="57"/>
        <v>8.9946000000000002E-3</v>
      </c>
      <c r="AJ226" s="253">
        <f t="shared" si="57"/>
        <v>1.37308E-2</v>
      </c>
      <c r="AK226" s="253">
        <f t="shared" si="57"/>
        <v>1.7163500000000002E-2</v>
      </c>
      <c r="AL226" s="253">
        <f t="shared" si="57"/>
        <v>2.0731900000000001E-2</v>
      </c>
      <c r="AM226" s="253">
        <f t="shared" si="57"/>
        <v>2.6374000000000002E-2</v>
      </c>
      <c r="AN226" s="253">
        <f t="shared" si="57"/>
        <v>3.10152E-2</v>
      </c>
      <c r="AO226" s="253">
        <f t="shared" si="57"/>
        <v>5.2900999999999997E-2</v>
      </c>
      <c r="AP226" s="253">
        <f t="shared" si="57"/>
        <v>6.9665699999999997E-2</v>
      </c>
      <c r="AQ226" s="253">
        <f t="shared" si="57"/>
        <v>8.3678500000000003E-2</v>
      </c>
      <c r="AR226" s="253">
        <f t="shared" si="57"/>
        <v>9.5395400000000005E-2</v>
      </c>
      <c r="AS226" s="253">
        <f t="shared" si="57"/>
        <v>0.1146214</v>
      </c>
      <c r="AT226" s="253">
        <f t="shared" si="57"/>
        <v>0.13237299999999999</v>
      </c>
      <c r="AU226" s="253">
        <f t="shared" si="57"/>
        <v>0.14739459999999999</v>
      </c>
      <c r="AV226" s="253">
        <f t="shared" si="57"/>
        <v>0.16310250000000001</v>
      </c>
      <c r="AW226" s="253">
        <f t="shared" si="57"/>
        <v>0.17921580000000001</v>
      </c>
      <c r="AX226" s="253">
        <f t="shared" si="57"/>
        <v>3.9730000000000001E-4</v>
      </c>
      <c r="AY226" s="253">
        <f t="shared" si="57"/>
        <v>9.8529999999999993E-4</v>
      </c>
      <c r="AZ226" s="253">
        <f t="shared" si="57"/>
        <v>2.3341999999999998E-3</v>
      </c>
      <c r="BA226" s="253">
        <f t="shared" si="57"/>
        <v>3.7266000000000001E-3</v>
      </c>
      <c r="BB226" s="253">
        <f t="shared" si="57"/>
        <v>5.0321999999999997E-3</v>
      </c>
      <c r="BC226" s="253">
        <f t="shared" si="57"/>
        <v>6.5199000000000003E-3</v>
      </c>
      <c r="BD226" s="253">
        <f t="shared" si="57"/>
        <v>8.0105000000000003E-3</v>
      </c>
      <c r="BE226" s="253">
        <f t="shared" si="57"/>
        <v>1.09894E-2</v>
      </c>
      <c r="BF226" s="253">
        <f t="shared" si="57"/>
        <v>1.3290400000000001E-2</v>
      </c>
      <c r="BG226" s="253">
        <f t="shared" si="57"/>
        <v>2.8454400000000001E-2</v>
      </c>
      <c r="BH226" s="253">
        <f t="shared" si="57"/>
        <v>4.2475600000000002E-2</v>
      </c>
      <c r="BI226" s="253">
        <f t="shared" si="57"/>
        <v>5.6193E-2</v>
      </c>
      <c r="BJ226" s="253">
        <f t="shared" si="57"/>
        <v>6.9739200000000001E-2</v>
      </c>
      <c r="BK226" s="253">
        <f t="shared" si="57"/>
        <v>8.3193100000000006E-2</v>
      </c>
      <c r="BL226" s="253">
        <f t="shared" si="57"/>
        <v>9.6596100000000004E-2</v>
      </c>
      <c r="BM226" s="253">
        <f t="shared" si="57"/>
        <v>0.1099695</v>
      </c>
      <c r="BN226" s="253">
        <f t="shared" si="57"/>
        <v>0.12332460000000001</v>
      </c>
      <c r="BO226" s="253">
        <f t="shared" ref="BO226:CF226" si="58">ROUND(BO44,7)</f>
        <v>0.1366677</v>
      </c>
      <c r="BP226" s="253">
        <f t="shared" si="58"/>
        <v>5.27E-5</v>
      </c>
      <c r="BQ226" s="253">
        <f t="shared" si="58"/>
        <v>1.4579999999999999E-4</v>
      </c>
      <c r="BR226" s="253">
        <f t="shared" si="58"/>
        <v>2.474E-4</v>
      </c>
      <c r="BS226" s="253">
        <f t="shared" si="58"/>
        <v>3.4919999999999998E-4</v>
      </c>
      <c r="BT226" s="253">
        <f t="shared" si="58"/>
        <v>3.7720000000000001E-4</v>
      </c>
      <c r="BU226" s="253">
        <f t="shared" si="58"/>
        <v>4.1310000000000001E-4</v>
      </c>
      <c r="BV226" s="253">
        <f t="shared" si="58"/>
        <v>5.0509999999999997E-4</v>
      </c>
      <c r="BW226" s="253">
        <f t="shared" si="58"/>
        <v>6.2909999999999995E-4</v>
      </c>
      <c r="BX226" s="253">
        <f t="shared" si="58"/>
        <v>9.8170000000000006E-4</v>
      </c>
      <c r="BY226" s="253">
        <f t="shared" si="58"/>
        <v>1.2962E-3</v>
      </c>
      <c r="BZ226" s="253">
        <f t="shared" si="58"/>
        <v>2.408E-4</v>
      </c>
      <c r="CA226" s="253">
        <f t="shared" si="58"/>
        <v>-1.7067E-3</v>
      </c>
      <c r="CB226" s="253">
        <f t="shared" si="58"/>
        <v>-7.9599999999999997E-5</v>
      </c>
      <c r="CC226" s="253">
        <f t="shared" si="58"/>
        <v>1.4080000000000001E-4</v>
      </c>
      <c r="CD226" s="253">
        <f t="shared" si="58"/>
        <v>5.0233E-2</v>
      </c>
      <c r="CE226" s="253">
        <f t="shared" si="58"/>
        <v>-2.0343300000000002E-2</v>
      </c>
      <c r="CF226" s="253">
        <f t="shared" si="58"/>
        <v>8.5030000000000001E-4</v>
      </c>
    </row>
    <row r="227" spans="1:84" ht="15.75" thickBot="1" x14ac:dyDescent="0.3">
      <c r="A227" s="86">
        <v>30</v>
      </c>
      <c r="B227" s="253">
        <f t="shared" si="2"/>
        <v>1.507E-4</v>
      </c>
      <c r="C227" s="253">
        <f t="shared" ref="C227:BN227" si="59">ROUND(C45,7)</f>
        <v>6.8760000000000002E-4</v>
      </c>
      <c r="D227" s="253">
        <f t="shared" si="59"/>
        <v>2.0452000000000001E-3</v>
      </c>
      <c r="E227" s="253">
        <f t="shared" si="59"/>
        <v>5.9797000000000001E-3</v>
      </c>
      <c r="F227" s="253">
        <f t="shared" si="59"/>
        <v>1.0445299999999999E-2</v>
      </c>
      <c r="G227" s="253">
        <f t="shared" si="59"/>
        <v>1.4904300000000001E-2</v>
      </c>
      <c r="H227" s="253">
        <f t="shared" si="59"/>
        <v>1.9220899999999999E-2</v>
      </c>
      <c r="I227" s="253">
        <f t="shared" si="59"/>
        <v>2.3668000000000002E-2</v>
      </c>
      <c r="J227" s="253">
        <f t="shared" si="59"/>
        <v>3.1716300000000003E-2</v>
      </c>
      <c r="K227" s="253">
        <f t="shared" si="59"/>
        <v>3.8965899999999998E-2</v>
      </c>
      <c r="L227" s="253">
        <f t="shared" si="59"/>
        <v>7.0445599999999997E-2</v>
      </c>
      <c r="M227" s="253">
        <f t="shared" si="59"/>
        <v>9.6229899999999993E-2</v>
      </c>
      <c r="N227" s="253">
        <f t="shared" si="59"/>
        <v>-7.3950000000000003E-4</v>
      </c>
      <c r="O227" s="253">
        <f t="shared" si="59"/>
        <v>2.8009999999999998E-4</v>
      </c>
      <c r="P227" s="253">
        <f t="shared" si="59"/>
        <v>4.0677999999999999E-3</v>
      </c>
      <c r="Q227" s="253">
        <f t="shared" si="59"/>
        <v>8.9721000000000002E-3</v>
      </c>
      <c r="R227" s="253">
        <f t="shared" si="59"/>
        <v>1.34705E-2</v>
      </c>
      <c r="S227" s="253">
        <f t="shared" si="59"/>
        <v>1.69138E-2</v>
      </c>
      <c r="T227" s="253">
        <f t="shared" si="59"/>
        <v>2.00352E-2</v>
      </c>
      <c r="U227" s="253">
        <f t="shared" si="59"/>
        <v>2.4619800000000001E-2</v>
      </c>
      <c r="V227" s="253">
        <f t="shared" si="59"/>
        <v>2.9749000000000001E-2</v>
      </c>
      <c r="W227" s="253">
        <f t="shared" si="59"/>
        <v>7.2916999999999996E-2</v>
      </c>
      <c r="X227" s="253">
        <f t="shared" si="59"/>
        <v>0.12519159999999999</v>
      </c>
      <c r="Y227" s="253">
        <f t="shared" si="59"/>
        <v>0.1775477</v>
      </c>
      <c r="Z227" s="253">
        <f t="shared" si="59"/>
        <v>0.22859979999999999</v>
      </c>
      <c r="AA227" s="253">
        <f t="shared" si="59"/>
        <v>0.2782828</v>
      </c>
      <c r="AB227" s="253">
        <f t="shared" si="59"/>
        <v>0.32690219999999998</v>
      </c>
      <c r="AC227" s="253">
        <f t="shared" si="59"/>
        <v>0.37478109999999998</v>
      </c>
      <c r="AD227" s="253">
        <f t="shared" si="59"/>
        <v>0.4221628</v>
      </c>
      <c r="AE227" s="253">
        <f t="shared" si="59"/>
        <v>0.4692113</v>
      </c>
      <c r="AF227" s="253">
        <f t="shared" si="59"/>
        <v>1.0211E-3</v>
      </c>
      <c r="AG227" s="253">
        <f t="shared" si="59"/>
        <v>2.096E-4</v>
      </c>
      <c r="AH227" s="253">
        <f t="shared" si="59"/>
        <v>3.9611999999999998E-3</v>
      </c>
      <c r="AI227" s="253">
        <f t="shared" si="59"/>
        <v>9.8955999999999992E-3</v>
      </c>
      <c r="AJ227" s="253">
        <f t="shared" si="59"/>
        <v>1.51024E-2</v>
      </c>
      <c r="AK227" s="253">
        <f t="shared" si="59"/>
        <v>1.8860999999999999E-2</v>
      </c>
      <c r="AL227" s="253">
        <f t="shared" si="59"/>
        <v>2.2762600000000001E-2</v>
      </c>
      <c r="AM227" s="253">
        <f t="shared" si="59"/>
        <v>2.89238E-2</v>
      </c>
      <c r="AN227" s="253">
        <f t="shared" si="59"/>
        <v>3.3995200000000003E-2</v>
      </c>
      <c r="AO227" s="253">
        <f t="shared" si="59"/>
        <v>5.7969800000000002E-2</v>
      </c>
      <c r="AP227" s="253">
        <f t="shared" si="59"/>
        <v>7.6340500000000006E-2</v>
      </c>
      <c r="AQ227" s="253">
        <f t="shared" si="59"/>
        <v>9.1673500000000005E-2</v>
      </c>
      <c r="AR227" s="253">
        <f t="shared" si="59"/>
        <v>0.10447149999999999</v>
      </c>
      <c r="AS227" s="253">
        <f t="shared" si="59"/>
        <v>0.12548229999999999</v>
      </c>
      <c r="AT227" s="253">
        <f t="shared" si="59"/>
        <v>0.1448786</v>
      </c>
      <c r="AU227" s="253">
        <f t="shared" si="59"/>
        <v>0.16129550000000001</v>
      </c>
      <c r="AV227" s="253">
        <f t="shared" si="59"/>
        <v>0.17847379999999999</v>
      </c>
      <c r="AW227" s="253">
        <f t="shared" si="59"/>
        <v>0.19610379999999999</v>
      </c>
      <c r="AX227" s="253">
        <f t="shared" si="59"/>
        <v>4.2930000000000003E-4</v>
      </c>
      <c r="AY227" s="253">
        <f t="shared" si="59"/>
        <v>1.0696E-3</v>
      </c>
      <c r="AZ227" s="253">
        <f t="shared" si="59"/>
        <v>2.5409E-3</v>
      </c>
      <c r="BA227" s="253">
        <f t="shared" si="59"/>
        <v>4.0606000000000001E-3</v>
      </c>
      <c r="BB227" s="253">
        <f t="shared" si="59"/>
        <v>5.4859000000000002E-3</v>
      </c>
      <c r="BC227" s="253">
        <f t="shared" si="59"/>
        <v>7.1098999999999997E-3</v>
      </c>
      <c r="BD227" s="253">
        <f t="shared" si="59"/>
        <v>8.7372999999999999E-3</v>
      </c>
      <c r="BE227" s="253">
        <f t="shared" si="59"/>
        <v>1.1989700000000001E-2</v>
      </c>
      <c r="BF227" s="253">
        <f t="shared" si="59"/>
        <v>1.4502299999999999E-2</v>
      </c>
      <c r="BG227" s="253">
        <f t="shared" si="59"/>
        <v>3.1052400000000001E-2</v>
      </c>
      <c r="BH227" s="253">
        <f t="shared" si="59"/>
        <v>4.6352400000000002E-2</v>
      </c>
      <c r="BI227" s="253">
        <f t="shared" si="59"/>
        <v>6.13205E-2</v>
      </c>
      <c r="BJ227" s="253">
        <f t="shared" si="59"/>
        <v>7.6101699999999994E-2</v>
      </c>
      <c r="BK227" s="253">
        <f t="shared" si="59"/>
        <v>9.0782000000000002E-2</v>
      </c>
      <c r="BL227" s="253">
        <f t="shared" si="59"/>
        <v>0.10540679999999999</v>
      </c>
      <c r="BM227" s="253">
        <f t="shared" si="59"/>
        <v>0.1199993</v>
      </c>
      <c r="BN227" s="253">
        <f t="shared" si="59"/>
        <v>0.13457169999999999</v>
      </c>
      <c r="BO227" s="253">
        <f t="shared" ref="BO227:CF227" si="60">ROUND(BO45,7)</f>
        <v>0.14913100000000001</v>
      </c>
      <c r="BP227" s="253">
        <f t="shared" si="60"/>
        <v>5.91E-5</v>
      </c>
      <c r="BQ227" s="253">
        <f t="shared" si="60"/>
        <v>1.6330000000000001E-4</v>
      </c>
      <c r="BR227" s="253">
        <f t="shared" si="60"/>
        <v>2.7579999999999998E-4</v>
      </c>
      <c r="BS227" s="253">
        <f t="shared" si="60"/>
        <v>3.834E-4</v>
      </c>
      <c r="BT227" s="253">
        <f t="shared" si="60"/>
        <v>4.0479999999999997E-4</v>
      </c>
      <c r="BU227" s="253">
        <f t="shared" si="60"/>
        <v>4.3340000000000002E-4</v>
      </c>
      <c r="BV227" s="253">
        <f t="shared" si="60"/>
        <v>5.2289999999999997E-4</v>
      </c>
      <c r="BW227" s="253">
        <f t="shared" si="60"/>
        <v>6.4840000000000004E-4</v>
      </c>
      <c r="BX227" s="253">
        <f t="shared" si="60"/>
        <v>1.0137E-3</v>
      </c>
      <c r="BY227" s="253">
        <f t="shared" si="60"/>
        <v>1.3404999999999999E-3</v>
      </c>
      <c r="BZ227" s="253">
        <f t="shared" si="60"/>
        <v>1.571E-4</v>
      </c>
      <c r="CA227" s="253">
        <f t="shared" si="60"/>
        <v>-1.8402E-3</v>
      </c>
      <c r="CB227" s="253">
        <f t="shared" si="60"/>
        <v>-7.3399999999999995E-5</v>
      </c>
      <c r="CC227" s="253">
        <f t="shared" si="60"/>
        <v>1.5809999999999999E-4</v>
      </c>
      <c r="CD227" s="253">
        <f t="shared" si="60"/>
        <v>5.4909800000000002E-2</v>
      </c>
      <c r="CE227" s="253">
        <f t="shared" si="60"/>
        <v>-2.2095099999999999E-2</v>
      </c>
      <c r="CF227" s="253">
        <f t="shared" si="60"/>
        <v>5.5469999999999998E-4</v>
      </c>
    </row>
    <row r="228" spans="1:84" ht="15.75" thickBot="1" x14ac:dyDescent="0.3">
      <c r="A228" s="86">
        <v>31</v>
      </c>
      <c r="B228" s="253">
        <f t="shared" si="2"/>
        <v>3.4999999999999999E-6</v>
      </c>
      <c r="C228" s="253">
        <f t="shared" ref="C228:BN228" si="61">ROUND(C46,7)</f>
        <v>1.2799999999999999E-5</v>
      </c>
      <c r="D228" s="253">
        <f t="shared" si="61"/>
        <v>2.6800000000000001E-5</v>
      </c>
      <c r="E228" s="253">
        <f t="shared" si="61"/>
        <v>4.5899999999999998E-5</v>
      </c>
      <c r="F228" s="253">
        <f t="shared" si="61"/>
        <v>5.3100000000000003E-5</v>
      </c>
      <c r="G228" s="253">
        <f t="shared" si="61"/>
        <v>5.3000000000000001E-5</v>
      </c>
      <c r="H228" s="253">
        <f t="shared" si="61"/>
        <v>4.8600000000000002E-5</v>
      </c>
      <c r="I228" s="253">
        <f t="shared" si="61"/>
        <v>4.2299999999999998E-5</v>
      </c>
      <c r="J228" s="253">
        <f t="shared" si="61"/>
        <v>2.55E-5</v>
      </c>
      <c r="K228" s="253">
        <f t="shared" si="61"/>
        <v>8.4999999999999999E-6</v>
      </c>
      <c r="L228" s="253">
        <f t="shared" si="61"/>
        <v>-7.6299999999999998E-5</v>
      </c>
      <c r="M228" s="253">
        <f t="shared" si="61"/>
        <v>-1.7420000000000001E-4</v>
      </c>
      <c r="N228" s="253">
        <f t="shared" si="61"/>
        <v>1.2310000000000001E-4</v>
      </c>
      <c r="O228" s="253">
        <f t="shared" si="61"/>
        <v>1.5750000000000001E-4</v>
      </c>
      <c r="P228" s="253">
        <f t="shared" si="61"/>
        <v>1.9369999999999999E-4</v>
      </c>
      <c r="Q228" s="253">
        <f t="shared" si="61"/>
        <v>1.9589999999999999E-4</v>
      </c>
      <c r="R228" s="253">
        <f t="shared" si="61"/>
        <v>1.897E-4</v>
      </c>
      <c r="S228" s="253">
        <f t="shared" si="61"/>
        <v>1.8599999999999999E-4</v>
      </c>
      <c r="T228" s="253">
        <f t="shared" si="61"/>
        <v>1.9230000000000001E-4</v>
      </c>
      <c r="U228" s="253">
        <f t="shared" si="61"/>
        <v>2.075E-4</v>
      </c>
      <c r="V228" s="253">
        <f t="shared" si="61"/>
        <v>2.318E-4</v>
      </c>
      <c r="W228" s="253">
        <f t="shared" si="61"/>
        <v>3.992E-4</v>
      </c>
      <c r="X228" s="253">
        <f t="shared" si="61"/>
        <v>5.3300000000000005E-4</v>
      </c>
      <c r="Y228" s="253">
        <f t="shared" si="61"/>
        <v>6.311E-4</v>
      </c>
      <c r="Z228" s="253">
        <f t="shared" si="61"/>
        <v>7.0890000000000005E-4</v>
      </c>
      <c r="AA228" s="253">
        <f t="shared" si="61"/>
        <v>7.762E-4</v>
      </c>
      <c r="AB228" s="253">
        <f t="shared" si="61"/>
        <v>8.3880000000000001E-4</v>
      </c>
      <c r="AC228" s="253">
        <f t="shared" si="61"/>
        <v>8.9970000000000002E-4</v>
      </c>
      <c r="AD228" s="253">
        <f t="shared" si="61"/>
        <v>9.6029999999999998E-4</v>
      </c>
      <c r="AE228" s="253">
        <f t="shared" si="61"/>
        <v>1.0211E-3</v>
      </c>
      <c r="AF228" s="253">
        <f t="shared" si="61"/>
        <v>3.6249999999999998E-4</v>
      </c>
      <c r="AG228" s="253">
        <f t="shared" si="61"/>
        <v>1.717E-4</v>
      </c>
      <c r="AH228" s="253">
        <f t="shared" si="61"/>
        <v>1.6880000000000001E-4</v>
      </c>
      <c r="AI228" s="253">
        <f t="shared" si="61"/>
        <v>2.1479999999999999E-4</v>
      </c>
      <c r="AJ228" s="253">
        <f t="shared" si="61"/>
        <v>2.3039999999999999E-4</v>
      </c>
      <c r="AK228" s="253">
        <f t="shared" si="61"/>
        <v>2.2580000000000001E-4</v>
      </c>
      <c r="AL228" s="253">
        <f t="shared" si="61"/>
        <v>2.285E-4</v>
      </c>
      <c r="AM228" s="253">
        <f t="shared" si="61"/>
        <v>2.3250000000000001E-4</v>
      </c>
      <c r="AN228" s="253">
        <f t="shared" si="61"/>
        <v>2.4169999999999999E-4</v>
      </c>
      <c r="AO228" s="253">
        <f t="shared" si="61"/>
        <v>3.412E-4</v>
      </c>
      <c r="AP228" s="253">
        <f t="shared" si="61"/>
        <v>4.6319999999999998E-4</v>
      </c>
      <c r="AQ228" s="253">
        <f t="shared" si="61"/>
        <v>6.4130000000000003E-4</v>
      </c>
      <c r="AR228" s="253">
        <f t="shared" si="61"/>
        <v>8.4210000000000003E-4</v>
      </c>
      <c r="AS228" s="253">
        <f t="shared" si="61"/>
        <v>1.0864E-3</v>
      </c>
      <c r="AT228" s="253">
        <f t="shared" si="61"/>
        <v>1.2378999999999999E-3</v>
      </c>
      <c r="AU228" s="253">
        <f t="shared" si="61"/>
        <v>1.2646000000000001E-3</v>
      </c>
      <c r="AV228" s="253">
        <f t="shared" si="61"/>
        <v>1.214E-3</v>
      </c>
      <c r="AW228" s="253">
        <f t="shared" si="61"/>
        <v>1.1084999999999999E-3</v>
      </c>
      <c r="AX228" s="253">
        <f t="shared" si="61"/>
        <v>6.1E-6</v>
      </c>
      <c r="AY228" s="253">
        <f t="shared" si="61"/>
        <v>1.2099999999999999E-5</v>
      </c>
      <c r="AZ228" s="253">
        <f t="shared" si="61"/>
        <v>2.1299999999999999E-5</v>
      </c>
      <c r="BA228" s="253">
        <f t="shared" si="61"/>
        <v>2.62E-5</v>
      </c>
      <c r="BB228" s="253">
        <f t="shared" si="61"/>
        <v>2.7500000000000001E-5</v>
      </c>
      <c r="BC228" s="253">
        <f t="shared" si="61"/>
        <v>2.7699999999999999E-5</v>
      </c>
      <c r="BD228" s="253">
        <f t="shared" si="61"/>
        <v>2.65E-5</v>
      </c>
      <c r="BE228" s="253">
        <f t="shared" si="61"/>
        <v>2.2399999999999999E-5</v>
      </c>
      <c r="BF228" s="253">
        <f t="shared" si="61"/>
        <v>1.7499999999999998E-5</v>
      </c>
      <c r="BG228" s="253">
        <f t="shared" si="61"/>
        <v>2.3E-5</v>
      </c>
      <c r="BH228" s="253">
        <f t="shared" si="61"/>
        <v>6.4599999999999998E-5</v>
      </c>
      <c r="BI228" s="253">
        <f t="shared" si="61"/>
        <v>1.2320000000000001E-4</v>
      </c>
      <c r="BJ228" s="253">
        <f t="shared" si="61"/>
        <v>1.875E-4</v>
      </c>
      <c r="BK228" s="253">
        <f t="shared" si="61"/>
        <v>2.5319999999999997E-4</v>
      </c>
      <c r="BL228" s="253">
        <f t="shared" si="61"/>
        <v>3.19E-4</v>
      </c>
      <c r="BM228" s="253">
        <f t="shared" si="61"/>
        <v>3.8450000000000002E-4</v>
      </c>
      <c r="BN228" s="253">
        <f t="shared" si="61"/>
        <v>4.4979999999999998E-4</v>
      </c>
      <c r="BO228" s="253">
        <f t="shared" ref="BO228:CF228" si="62">ROUND(BO46,7)</f>
        <v>5.1489999999999999E-4</v>
      </c>
      <c r="BP228" s="253">
        <f t="shared" si="62"/>
        <v>1.3E-6</v>
      </c>
      <c r="BQ228" s="253">
        <f t="shared" si="62"/>
        <v>3.9999999999999998E-6</v>
      </c>
      <c r="BR228" s="253">
        <f t="shared" si="62"/>
        <v>8.3999999999999992E-6</v>
      </c>
      <c r="BS228" s="253">
        <f t="shared" si="62"/>
        <v>1.73E-5</v>
      </c>
      <c r="BT228" s="253">
        <f t="shared" si="62"/>
        <v>2.4199999999999999E-5</v>
      </c>
      <c r="BU228" s="253">
        <f t="shared" si="62"/>
        <v>2.9600000000000001E-5</v>
      </c>
      <c r="BV228" s="253">
        <f t="shared" si="62"/>
        <v>3.6199999999999999E-5</v>
      </c>
      <c r="BW228" s="253">
        <f t="shared" si="62"/>
        <v>4.2899999999999999E-5</v>
      </c>
      <c r="BX228" s="253">
        <f t="shared" si="62"/>
        <v>6.3399999999999996E-5</v>
      </c>
      <c r="BY228" s="253">
        <f t="shared" si="62"/>
        <v>9.0600000000000007E-5</v>
      </c>
      <c r="BZ228" s="253">
        <f t="shared" si="62"/>
        <v>2.218E-4</v>
      </c>
      <c r="CA228" s="253">
        <f t="shared" si="62"/>
        <v>2.3900000000000002E-5</v>
      </c>
      <c r="CB228" s="253">
        <f t="shared" si="62"/>
        <v>-3.0000000000000001E-6</v>
      </c>
      <c r="CC228" s="253">
        <f t="shared" si="62"/>
        <v>-5.9999999999999997E-7</v>
      </c>
      <c r="CD228" s="253">
        <f t="shared" si="62"/>
        <v>4.4190000000000001E-4</v>
      </c>
      <c r="CE228" s="253">
        <f t="shared" si="62"/>
        <v>-4.035E-4</v>
      </c>
      <c r="CF228" s="253">
        <f t="shared" si="62"/>
        <v>4.7570000000000002E-4</v>
      </c>
    </row>
    <row r="229" spans="1:84" ht="15.75" thickBot="1" x14ac:dyDescent="0.3">
      <c r="A229" s="86">
        <v>32</v>
      </c>
      <c r="B229" s="253">
        <f t="shared" si="2"/>
        <v>4.3000000000000003E-6</v>
      </c>
      <c r="C229" s="253">
        <f t="shared" ref="C229:BN229" si="63">ROUND(C47,7)</f>
        <v>1.52E-5</v>
      </c>
      <c r="D229" s="253">
        <f t="shared" si="63"/>
        <v>3.1600000000000002E-5</v>
      </c>
      <c r="E229" s="253">
        <f t="shared" si="63"/>
        <v>4.8399999999999997E-5</v>
      </c>
      <c r="F229" s="253">
        <f t="shared" si="63"/>
        <v>4.46E-5</v>
      </c>
      <c r="G229" s="253">
        <f t="shared" si="63"/>
        <v>3.2499999999999997E-5</v>
      </c>
      <c r="H229" s="253">
        <f t="shared" si="63"/>
        <v>1.8899999999999999E-5</v>
      </c>
      <c r="I229" s="253">
        <f t="shared" si="63"/>
        <v>5.9000000000000003E-6</v>
      </c>
      <c r="J229" s="253">
        <f t="shared" si="63"/>
        <v>-1.8700000000000001E-5</v>
      </c>
      <c r="K229" s="253">
        <f t="shared" si="63"/>
        <v>-4.2200000000000003E-5</v>
      </c>
      <c r="L229" s="253">
        <f t="shared" si="63"/>
        <v>-1.739E-4</v>
      </c>
      <c r="M229" s="253">
        <f t="shared" si="63"/>
        <v>-3.0830000000000001E-4</v>
      </c>
      <c r="N229" s="253">
        <f t="shared" si="63"/>
        <v>1.4809999999999999E-4</v>
      </c>
      <c r="O229" s="253">
        <f t="shared" si="63"/>
        <v>1.8019999999999999E-4</v>
      </c>
      <c r="P229" s="253">
        <f t="shared" si="63"/>
        <v>2.0770000000000001E-4</v>
      </c>
      <c r="Q229" s="253">
        <f t="shared" si="63"/>
        <v>2.084E-4</v>
      </c>
      <c r="R229" s="253">
        <f t="shared" si="63"/>
        <v>2.0000000000000001E-4</v>
      </c>
      <c r="S229" s="253">
        <f t="shared" si="63"/>
        <v>1.9139999999999999E-4</v>
      </c>
      <c r="T229" s="253">
        <f t="shared" si="63"/>
        <v>1.9110000000000001E-4</v>
      </c>
      <c r="U229" s="253">
        <f t="shared" si="63"/>
        <v>1.918E-4</v>
      </c>
      <c r="V229" s="253">
        <f t="shared" si="63"/>
        <v>2.0110000000000001E-4</v>
      </c>
      <c r="W229" s="253">
        <f t="shared" si="63"/>
        <v>2.654E-4</v>
      </c>
      <c r="X229" s="253">
        <f t="shared" si="63"/>
        <v>2.878E-4</v>
      </c>
      <c r="Y229" s="253">
        <f t="shared" si="63"/>
        <v>2.8850000000000002E-4</v>
      </c>
      <c r="Z229" s="253">
        <f t="shared" si="63"/>
        <v>2.7920000000000001E-4</v>
      </c>
      <c r="AA229" s="253">
        <f t="shared" si="63"/>
        <v>2.6570000000000001E-4</v>
      </c>
      <c r="AB229" s="253">
        <f t="shared" si="63"/>
        <v>2.5099999999999998E-4</v>
      </c>
      <c r="AC229" s="253">
        <f t="shared" si="63"/>
        <v>2.364E-4</v>
      </c>
      <c r="AD229" s="253">
        <f t="shared" si="63"/>
        <v>2.2259999999999999E-4</v>
      </c>
      <c r="AE229" s="253">
        <f t="shared" si="63"/>
        <v>2.096E-4</v>
      </c>
      <c r="AF229" s="253">
        <f t="shared" si="63"/>
        <v>1.717E-4</v>
      </c>
      <c r="AG229" s="253">
        <f t="shared" si="63"/>
        <v>1.6110000000000001E-4</v>
      </c>
      <c r="AH229" s="253">
        <f t="shared" si="63"/>
        <v>1.8809999999999999E-4</v>
      </c>
      <c r="AI229" s="253">
        <f t="shared" si="63"/>
        <v>1.9110000000000001E-4</v>
      </c>
      <c r="AJ229" s="253">
        <f t="shared" si="63"/>
        <v>1.8330000000000001E-4</v>
      </c>
      <c r="AK229" s="253">
        <f t="shared" si="63"/>
        <v>1.749E-4</v>
      </c>
      <c r="AL229" s="253">
        <f t="shared" si="63"/>
        <v>1.8009999999999999E-4</v>
      </c>
      <c r="AM229" s="253">
        <f t="shared" si="63"/>
        <v>1.9579999999999999E-4</v>
      </c>
      <c r="AN229" s="253">
        <f t="shared" si="63"/>
        <v>2.13E-4</v>
      </c>
      <c r="AO229" s="253">
        <f t="shared" si="63"/>
        <v>2.7060000000000002E-4</v>
      </c>
      <c r="AP229" s="253">
        <f t="shared" si="63"/>
        <v>2.9999999999999997E-4</v>
      </c>
      <c r="AQ229" s="253">
        <f t="shared" si="63"/>
        <v>3.88E-4</v>
      </c>
      <c r="AR229" s="253">
        <f t="shared" si="63"/>
        <v>5.2950000000000002E-4</v>
      </c>
      <c r="AS229" s="253">
        <f t="shared" si="63"/>
        <v>7.3280000000000003E-4</v>
      </c>
      <c r="AT229" s="253">
        <f t="shared" si="63"/>
        <v>8.987E-4</v>
      </c>
      <c r="AU229" s="253">
        <f t="shared" si="63"/>
        <v>9.8759999999999994E-4</v>
      </c>
      <c r="AV229" s="253">
        <f t="shared" si="63"/>
        <v>1.0223000000000001E-3</v>
      </c>
      <c r="AW229" s="253">
        <f t="shared" si="63"/>
        <v>1.0135999999999999E-3</v>
      </c>
      <c r="AX229" s="253">
        <f t="shared" si="63"/>
        <v>1.2099999999999999E-5</v>
      </c>
      <c r="AY229" s="253">
        <f t="shared" si="63"/>
        <v>2.3900000000000002E-5</v>
      </c>
      <c r="AZ229" s="253">
        <f t="shared" si="63"/>
        <v>4.0299999999999997E-5</v>
      </c>
      <c r="BA229" s="253">
        <f t="shared" si="63"/>
        <v>4.8199999999999999E-5</v>
      </c>
      <c r="BB229" s="253">
        <f t="shared" si="63"/>
        <v>5.0699999999999999E-5</v>
      </c>
      <c r="BC229" s="253">
        <f t="shared" si="63"/>
        <v>5.2899999999999998E-5</v>
      </c>
      <c r="BD229" s="253">
        <f t="shared" si="63"/>
        <v>5.38E-5</v>
      </c>
      <c r="BE229" s="253">
        <f t="shared" si="63"/>
        <v>5.4599999999999999E-5</v>
      </c>
      <c r="BF229" s="253">
        <f t="shared" si="63"/>
        <v>5.3199999999999999E-5</v>
      </c>
      <c r="BG229" s="253">
        <f t="shared" si="63"/>
        <v>7.6699999999999994E-5</v>
      </c>
      <c r="BH229" s="253">
        <f t="shared" si="63"/>
        <v>1.093E-4</v>
      </c>
      <c r="BI229" s="253">
        <f t="shared" si="63"/>
        <v>1.45E-4</v>
      </c>
      <c r="BJ229" s="253">
        <f t="shared" si="63"/>
        <v>1.816E-4</v>
      </c>
      <c r="BK229" s="253">
        <f t="shared" si="63"/>
        <v>2.1819999999999999E-4</v>
      </c>
      <c r="BL229" s="253">
        <f t="shared" si="63"/>
        <v>2.5480000000000001E-4</v>
      </c>
      <c r="BM229" s="253">
        <f t="shared" si="63"/>
        <v>2.9139999999999998E-4</v>
      </c>
      <c r="BN229" s="253">
        <f t="shared" si="63"/>
        <v>3.278E-4</v>
      </c>
      <c r="BO229" s="253">
        <f t="shared" ref="BO229:CF229" si="64">ROUND(BO47,7)</f>
        <v>3.6430000000000002E-4</v>
      </c>
      <c r="BP229" s="253">
        <f t="shared" si="64"/>
        <v>1.1000000000000001E-6</v>
      </c>
      <c r="BQ229" s="253">
        <f t="shared" si="64"/>
        <v>3.1999999999999999E-6</v>
      </c>
      <c r="BR229" s="253">
        <f t="shared" si="64"/>
        <v>6.1999999999999999E-6</v>
      </c>
      <c r="BS229" s="253">
        <f t="shared" si="64"/>
        <v>1.1600000000000001E-5</v>
      </c>
      <c r="BT229" s="253">
        <f t="shared" si="64"/>
        <v>1.56E-5</v>
      </c>
      <c r="BU229" s="253">
        <f t="shared" si="64"/>
        <v>1.8899999999999999E-5</v>
      </c>
      <c r="BV229" s="253">
        <f t="shared" si="64"/>
        <v>2.2900000000000001E-5</v>
      </c>
      <c r="BW229" s="253">
        <f t="shared" si="64"/>
        <v>2.69E-5</v>
      </c>
      <c r="BX229" s="253">
        <f t="shared" si="64"/>
        <v>3.8099999999999998E-5</v>
      </c>
      <c r="BY229" s="253">
        <f t="shared" si="64"/>
        <v>5.1700000000000003E-5</v>
      </c>
      <c r="BZ229" s="253">
        <f t="shared" si="64"/>
        <v>1.127E-4</v>
      </c>
      <c r="CA229" s="253">
        <f t="shared" si="64"/>
        <v>9.9999999999999995E-7</v>
      </c>
      <c r="CB229" s="253">
        <f t="shared" si="64"/>
        <v>-1.7600000000000001E-5</v>
      </c>
      <c r="CC229" s="253">
        <f t="shared" si="64"/>
        <v>1.9E-6</v>
      </c>
      <c r="CD229" s="253">
        <f t="shared" si="64"/>
        <v>3.2150000000000001E-4</v>
      </c>
      <c r="CE229" s="253">
        <f t="shared" si="64"/>
        <v>-1.3339999999999999E-4</v>
      </c>
      <c r="CF229" s="253">
        <f t="shared" si="64"/>
        <v>2.609E-4</v>
      </c>
    </row>
    <row r="230" spans="1:84" ht="15.75" thickBot="1" x14ac:dyDescent="0.3">
      <c r="A230" s="86">
        <v>33</v>
      </c>
      <c r="B230" s="253">
        <f t="shared" si="2"/>
        <v>7.3000000000000004E-6</v>
      </c>
      <c r="C230" s="253">
        <f t="shared" ref="C230:BN230" si="65">ROUND(C48,7)</f>
        <v>3.2499999999999997E-5</v>
      </c>
      <c r="D230" s="253">
        <f t="shared" si="65"/>
        <v>8.5799999999999998E-5</v>
      </c>
      <c r="E230" s="253">
        <f t="shared" si="65"/>
        <v>1.9550000000000001E-4</v>
      </c>
      <c r="F230" s="253">
        <f t="shared" si="65"/>
        <v>2.7300000000000002E-4</v>
      </c>
      <c r="G230" s="253">
        <f t="shared" si="65"/>
        <v>3.2620000000000001E-4</v>
      </c>
      <c r="H230" s="253">
        <f t="shared" si="65"/>
        <v>3.6719999999999998E-4</v>
      </c>
      <c r="I230" s="253">
        <f t="shared" si="65"/>
        <v>4.0719999999999998E-4</v>
      </c>
      <c r="J230" s="253">
        <f t="shared" si="65"/>
        <v>4.6920000000000002E-4</v>
      </c>
      <c r="K230" s="253">
        <f t="shared" si="65"/>
        <v>5.1659999999999998E-4</v>
      </c>
      <c r="L230" s="253">
        <f t="shared" si="65"/>
        <v>6.3710000000000004E-4</v>
      </c>
      <c r="M230" s="253">
        <f t="shared" si="65"/>
        <v>6.6379999999999998E-4</v>
      </c>
      <c r="N230" s="253">
        <f t="shared" si="65"/>
        <v>2.1770000000000001E-4</v>
      </c>
      <c r="O230" s="253">
        <f t="shared" si="65"/>
        <v>2.9819999999999998E-4</v>
      </c>
      <c r="P230" s="253">
        <f t="shared" si="65"/>
        <v>3.968E-4</v>
      </c>
      <c r="Q230" s="253">
        <f t="shared" si="65"/>
        <v>4.5780000000000001E-4</v>
      </c>
      <c r="R230" s="253">
        <f t="shared" si="65"/>
        <v>5.0009999999999996E-4</v>
      </c>
      <c r="S230" s="253">
        <f t="shared" si="65"/>
        <v>5.2879999999999995E-4</v>
      </c>
      <c r="T230" s="253">
        <f t="shared" si="65"/>
        <v>5.6619999999999999E-4</v>
      </c>
      <c r="U230" s="253">
        <f t="shared" si="65"/>
        <v>6.1689999999999998E-4</v>
      </c>
      <c r="V230" s="253">
        <f t="shared" si="65"/>
        <v>6.7940000000000003E-4</v>
      </c>
      <c r="W230" s="253">
        <f t="shared" si="65"/>
        <v>1.1000000000000001E-3</v>
      </c>
      <c r="X230" s="253">
        <f t="shared" si="65"/>
        <v>1.4865E-3</v>
      </c>
      <c r="Y230" s="253">
        <f t="shared" si="65"/>
        <v>1.8569000000000001E-3</v>
      </c>
      <c r="Z230" s="253">
        <f t="shared" si="65"/>
        <v>2.2192000000000002E-3</v>
      </c>
      <c r="AA230" s="253">
        <f t="shared" si="65"/>
        <v>2.5742E-3</v>
      </c>
      <c r="AB230" s="253">
        <f t="shared" si="65"/>
        <v>2.9240999999999998E-3</v>
      </c>
      <c r="AC230" s="253">
        <f t="shared" si="65"/>
        <v>3.271E-3</v>
      </c>
      <c r="AD230" s="253">
        <f t="shared" si="65"/>
        <v>3.6164000000000001E-3</v>
      </c>
      <c r="AE230" s="253">
        <f t="shared" si="65"/>
        <v>3.9611999999999998E-3</v>
      </c>
      <c r="AF230" s="253">
        <f t="shared" si="65"/>
        <v>1.6880000000000001E-4</v>
      </c>
      <c r="AG230" s="253">
        <f t="shared" si="65"/>
        <v>1.8809999999999999E-4</v>
      </c>
      <c r="AH230" s="253">
        <f t="shared" si="65"/>
        <v>3.7409999999999999E-4</v>
      </c>
      <c r="AI230" s="253">
        <f t="shared" si="65"/>
        <v>5.2300000000000003E-4</v>
      </c>
      <c r="AJ230" s="253">
        <f t="shared" si="65"/>
        <v>6.0519999999999997E-4</v>
      </c>
      <c r="AK230" s="253">
        <f t="shared" si="65"/>
        <v>6.4110000000000002E-4</v>
      </c>
      <c r="AL230" s="253">
        <f t="shared" si="65"/>
        <v>6.9360000000000005E-4</v>
      </c>
      <c r="AM230" s="253">
        <f t="shared" si="65"/>
        <v>7.6729999999999995E-4</v>
      </c>
      <c r="AN230" s="253">
        <f t="shared" si="65"/>
        <v>8.2330000000000001E-4</v>
      </c>
      <c r="AO230" s="253">
        <f t="shared" si="65"/>
        <v>1.0686999999999999E-3</v>
      </c>
      <c r="AP230" s="253">
        <f t="shared" si="65"/>
        <v>1.2564E-3</v>
      </c>
      <c r="AQ230" s="253">
        <f t="shared" si="65"/>
        <v>1.5246999999999999E-3</v>
      </c>
      <c r="AR230" s="253">
        <f t="shared" si="65"/>
        <v>1.8546000000000001E-3</v>
      </c>
      <c r="AS230" s="253">
        <f t="shared" si="65"/>
        <v>2.3671E-3</v>
      </c>
      <c r="AT230" s="253">
        <f t="shared" si="65"/>
        <v>2.8207000000000002E-3</v>
      </c>
      <c r="AU230" s="253">
        <f t="shared" si="65"/>
        <v>3.1461000000000002E-3</v>
      </c>
      <c r="AV230" s="253">
        <f t="shared" si="65"/>
        <v>3.4139000000000001E-3</v>
      </c>
      <c r="AW230" s="253">
        <f t="shared" si="65"/>
        <v>3.6329999999999999E-3</v>
      </c>
      <c r="AX230" s="253">
        <f t="shared" si="65"/>
        <v>2.6100000000000001E-5</v>
      </c>
      <c r="AY230" s="253">
        <f t="shared" si="65"/>
        <v>5.6900000000000001E-5</v>
      </c>
      <c r="AZ230" s="253">
        <f t="shared" si="65"/>
        <v>1.114E-4</v>
      </c>
      <c r="BA230" s="253">
        <f t="shared" si="65"/>
        <v>1.5190000000000001E-4</v>
      </c>
      <c r="BB230" s="253">
        <f t="shared" si="65"/>
        <v>1.796E-4</v>
      </c>
      <c r="BC230" s="253">
        <f t="shared" si="65"/>
        <v>2.084E-4</v>
      </c>
      <c r="BD230" s="253">
        <f t="shared" si="65"/>
        <v>2.3350000000000001E-4</v>
      </c>
      <c r="BE230" s="253">
        <f t="shared" si="65"/>
        <v>2.789E-4</v>
      </c>
      <c r="BF230" s="253">
        <f t="shared" si="65"/>
        <v>3.0719999999999999E-4</v>
      </c>
      <c r="BG230" s="253">
        <f t="shared" si="65"/>
        <v>5.5949999999999999E-4</v>
      </c>
      <c r="BH230" s="253">
        <f t="shared" si="65"/>
        <v>8.1729999999999997E-4</v>
      </c>
      <c r="BI230" s="253">
        <f t="shared" si="65"/>
        <v>1.0792E-3</v>
      </c>
      <c r="BJ230" s="253">
        <f t="shared" si="65"/>
        <v>1.3408000000000001E-3</v>
      </c>
      <c r="BK230" s="253">
        <f t="shared" si="65"/>
        <v>1.6017E-3</v>
      </c>
      <c r="BL230" s="253">
        <f t="shared" si="65"/>
        <v>1.8618E-3</v>
      </c>
      <c r="BM230" s="253">
        <f t="shared" si="65"/>
        <v>2.1213999999999998E-3</v>
      </c>
      <c r="BN230" s="253">
        <f t="shared" si="65"/>
        <v>2.3806999999999999E-3</v>
      </c>
      <c r="BO230" s="253">
        <f t="shared" ref="BO230:CF230" si="66">ROUND(BO48,7)</f>
        <v>2.6397E-3</v>
      </c>
      <c r="BP230" s="253">
        <f t="shared" si="66"/>
        <v>7.9999999999999996E-7</v>
      </c>
      <c r="BQ230" s="253">
        <f t="shared" si="66"/>
        <v>2.5000000000000002E-6</v>
      </c>
      <c r="BR230" s="253">
        <f t="shared" si="66"/>
        <v>5.0000000000000004E-6</v>
      </c>
      <c r="BS230" s="253">
        <f t="shared" si="66"/>
        <v>1.03E-5</v>
      </c>
      <c r="BT230" s="253">
        <f t="shared" si="66"/>
        <v>1.52E-5</v>
      </c>
      <c r="BU230" s="253">
        <f t="shared" si="66"/>
        <v>1.95E-5</v>
      </c>
      <c r="BV230" s="253">
        <f t="shared" si="66"/>
        <v>2.41E-5</v>
      </c>
      <c r="BW230" s="253">
        <f t="shared" si="66"/>
        <v>2.8099999999999999E-5</v>
      </c>
      <c r="BX230" s="253">
        <f t="shared" si="66"/>
        <v>3.6900000000000002E-5</v>
      </c>
      <c r="BY230" s="253">
        <f t="shared" si="66"/>
        <v>4.5399999999999999E-5</v>
      </c>
      <c r="BZ230" s="253">
        <f t="shared" si="66"/>
        <v>8.6700000000000007E-5</v>
      </c>
      <c r="CA230" s="253">
        <f t="shared" si="66"/>
        <v>-6.7500000000000001E-5</v>
      </c>
      <c r="CB230" s="253">
        <f t="shared" si="66"/>
        <v>-3.2499999999999997E-5</v>
      </c>
      <c r="CC230" s="253">
        <f t="shared" si="66"/>
        <v>7.3000000000000004E-6</v>
      </c>
      <c r="CD230" s="253">
        <f t="shared" si="66"/>
        <v>9.7490000000000001E-4</v>
      </c>
      <c r="CE230" s="253">
        <f t="shared" si="66"/>
        <v>-1.774E-4</v>
      </c>
      <c r="CF230" s="253">
        <f t="shared" si="66"/>
        <v>5.153E-4</v>
      </c>
    </row>
    <row r="231" spans="1:84" ht="15.75" thickBot="1" x14ac:dyDescent="0.3">
      <c r="A231" s="86">
        <v>34</v>
      </c>
      <c r="B231" s="253">
        <f t="shared" si="2"/>
        <v>9.9000000000000001E-6</v>
      </c>
      <c r="C231" s="253">
        <f t="shared" ref="C231:BN231" si="67">ROUND(C49,7)</f>
        <v>4.9100000000000001E-5</v>
      </c>
      <c r="D231" s="253">
        <f t="shared" si="67"/>
        <v>1.4320000000000001E-4</v>
      </c>
      <c r="E231" s="253">
        <f t="shared" si="67"/>
        <v>3.7399999999999998E-4</v>
      </c>
      <c r="F231" s="253">
        <f t="shared" si="67"/>
        <v>5.7939999999999999E-4</v>
      </c>
      <c r="G231" s="253">
        <f t="shared" si="67"/>
        <v>7.4930000000000005E-4</v>
      </c>
      <c r="H231" s="253">
        <f t="shared" si="67"/>
        <v>8.9510000000000002E-4</v>
      </c>
      <c r="I231" s="253">
        <f t="shared" si="67"/>
        <v>1.0383E-3</v>
      </c>
      <c r="J231" s="253">
        <f t="shared" si="67"/>
        <v>1.2759E-3</v>
      </c>
      <c r="K231" s="253">
        <f t="shared" si="67"/>
        <v>1.4744000000000001E-3</v>
      </c>
      <c r="L231" s="253">
        <f t="shared" si="67"/>
        <v>2.2182E-3</v>
      </c>
      <c r="M231" s="253">
        <f t="shared" si="67"/>
        <v>2.7284000000000002E-3</v>
      </c>
      <c r="N231" s="253">
        <f t="shared" si="67"/>
        <v>2.052E-4</v>
      </c>
      <c r="O231" s="253">
        <f t="shared" si="67"/>
        <v>3.1609999999999999E-4</v>
      </c>
      <c r="P231" s="253">
        <f t="shared" si="67"/>
        <v>5.0290000000000003E-4</v>
      </c>
      <c r="Q231" s="253">
        <f t="shared" si="67"/>
        <v>6.6649999999999999E-4</v>
      </c>
      <c r="R231" s="253">
        <f t="shared" si="67"/>
        <v>8.0449999999999999E-4</v>
      </c>
      <c r="S231" s="253">
        <f t="shared" si="67"/>
        <v>9.0959999999999999E-4</v>
      </c>
      <c r="T231" s="253">
        <f t="shared" si="67"/>
        <v>1.0184E-3</v>
      </c>
      <c r="U231" s="253">
        <f t="shared" si="67"/>
        <v>1.1716000000000001E-3</v>
      </c>
      <c r="V231" s="253">
        <f t="shared" si="67"/>
        <v>1.3351000000000001E-3</v>
      </c>
      <c r="W231" s="253">
        <f t="shared" si="67"/>
        <v>2.3898000000000001E-3</v>
      </c>
      <c r="X231" s="253">
        <f t="shared" si="67"/>
        <v>3.4022000000000002E-3</v>
      </c>
      <c r="Y231" s="253">
        <f t="shared" si="67"/>
        <v>4.3769999999999998E-3</v>
      </c>
      <c r="Z231" s="253">
        <f t="shared" si="67"/>
        <v>5.3293999999999998E-3</v>
      </c>
      <c r="AA231" s="253">
        <f t="shared" si="67"/>
        <v>6.2624000000000004E-3</v>
      </c>
      <c r="AB231" s="253">
        <f t="shared" si="67"/>
        <v>7.1811000000000002E-3</v>
      </c>
      <c r="AC231" s="253">
        <f t="shared" si="67"/>
        <v>8.0905999999999999E-3</v>
      </c>
      <c r="AD231" s="253">
        <f t="shared" si="67"/>
        <v>8.9946000000000002E-3</v>
      </c>
      <c r="AE231" s="253">
        <f t="shared" si="67"/>
        <v>9.8955999999999992E-3</v>
      </c>
      <c r="AF231" s="253">
        <f t="shared" si="67"/>
        <v>2.1479999999999999E-4</v>
      </c>
      <c r="AG231" s="253">
        <f t="shared" si="67"/>
        <v>1.9110000000000001E-4</v>
      </c>
      <c r="AH231" s="253">
        <f t="shared" si="67"/>
        <v>5.2300000000000003E-4</v>
      </c>
      <c r="AI231" s="253">
        <f t="shared" si="67"/>
        <v>8.7710000000000002E-4</v>
      </c>
      <c r="AJ231" s="253">
        <f t="shared" si="67"/>
        <v>1.1150000000000001E-3</v>
      </c>
      <c r="AK231" s="253">
        <f t="shared" si="67"/>
        <v>1.2446E-3</v>
      </c>
      <c r="AL231" s="253">
        <f t="shared" si="67"/>
        <v>1.3868000000000001E-3</v>
      </c>
      <c r="AM231" s="253">
        <f t="shared" si="67"/>
        <v>1.5732999999999999E-3</v>
      </c>
      <c r="AN231" s="253">
        <f t="shared" si="67"/>
        <v>1.7022999999999999E-3</v>
      </c>
      <c r="AO231" s="253">
        <f t="shared" si="67"/>
        <v>2.3037999999999999E-3</v>
      </c>
      <c r="AP231" s="253">
        <f t="shared" si="67"/>
        <v>2.8559000000000002E-3</v>
      </c>
      <c r="AQ231" s="253">
        <f t="shared" si="67"/>
        <v>3.5309E-3</v>
      </c>
      <c r="AR231" s="253">
        <f t="shared" si="67"/>
        <v>4.2529999999999998E-3</v>
      </c>
      <c r="AS231" s="253">
        <f t="shared" si="67"/>
        <v>5.3343000000000002E-3</v>
      </c>
      <c r="AT231" s="253">
        <f t="shared" si="67"/>
        <v>6.2727E-3</v>
      </c>
      <c r="AU231" s="253">
        <f t="shared" si="67"/>
        <v>6.9553000000000002E-3</v>
      </c>
      <c r="AV231" s="253">
        <f t="shared" si="67"/>
        <v>7.5532000000000004E-3</v>
      </c>
      <c r="AW231" s="253">
        <f t="shared" si="67"/>
        <v>8.0827E-3</v>
      </c>
      <c r="AX231" s="253">
        <f t="shared" si="67"/>
        <v>3.8099999999999998E-5</v>
      </c>
      <c r="AY231" s="253">
        <f t="shared" si="67"/>
        <v>8.7600000000000002E-5</v>
      </c>
      <c r="AZ231" s="253">
        <f t="shared" si="67"/>
        <v>1.853E-4</v>
      </c>
      <c r="BA231" s="253">
        <f t="shared" si="67"/>
        <v>2.6810000000000001E-4</v>
      </c>
      <c r="BB231" s="253">
        <f t="shared" si="67"/>
        <v>3.3290000000000001E-4</v>
      </c>
      <c r="BC231" s="253">
        <f t="shared" si="67"/>
        <v>4.0190000000000001E-4</v>
      </c>
      <c r="BD231" s="253">
        <f t="shared" si="67"/>
        <v>4.6539999999999998E-4</v>
      </c>
      <c r="BE231" s="253">
        <f t="shared" si="67"/>
        <v>5.8359999999999998E-4</v>
      </c>
      <c r="BF231" s="253">
        <f t="shared" si="67"/>
        <v>6.6379999999999998E-4</v>
      </c>
      <c r="BG231" s="253">
        <f t="shared" si="67"/>
        <v>1.2753E-3</v>
      </c>
      <c r="BH231" s="253">
        <f t="shared" si="67"/>
        <v>1.8776999999999999E-3</v>
      </c>
      <c r="BI231" s="253">
        <f t="shared" si="67"/>
        <v>2.4840999999999999E-3</v>
      </c>
      <c r="BJ231" s="253">
        <f t="shared" si="67"/>
        <v>3.0885999999999999E-3</v>
      </c>
      <c r="BK231" s="253">
        <f t="shared" si="67"/>
        <v>3.6906999999999999E-3</v>
      </c>
      <c r="BL231" s="253">
        <f t="shared" si="67"/>
        <v>4.2910999999999999E-3</v>
      </c>
      <c r="BM231" s="253">
        <f t="shared" si="67"/>
        <v>4.8903000000000002E-3</v>
      </c>
      <c r="BN231" s="253">
        <f t="shared" si="67"/>
        <v>5.4885999999999997E-3</v>
      </c>
      <c r="BO231" s="253">
        <f t="shared" ref="BO231:CF231" si="68">ROUND(BO49,7)</f>
        <v>6.0863999999999996E-3</v>
      </c>
      <c r="BP231" s="253">
        <f t="shared" si="68"/>
        <v>0</v>
      </c>
      <c r="BQ231" s="253">
        <f t="shared" si="68"/>
        <v>4.9999999999999998E-7</v>
      </c>
      <c r="BR231" s="253">
        <f t="shared" si="68"/>
        <v>2.3999999999999999E-6</v>
      </c>
      <c r="BS231" s="253">
        <f t="shared" si="68"/>
        <v>1.04E-5</v>
      </c>
      <c r="BT231" s="253">
        <f t="shared" si="68"/>
        <v>2.1299999999999999E-5</v>
      </c>
      <c r="BU231" s="253">
        <f t="shared" si="68"/>
        <v>3.2100000000000001E-5</v>
      </c>
      <c r="BV231" s="253">
        <f t="shared" si="68"/>
        <v>4.32E-5</v>
      </c>
      <c r="BW231" s="253">
        <f t="shared" si="68"/>
        <v>5.24E-5</v>
      </c>
      <c r="BX231" s="253">
        <f t="shared" si="68"/>
        <v>6.9400000000000006E-5</v>
      </c>
      <c r="BY231" s="253">
        <f t="shared" si="68"/>
        <v>8.0799999999999999E-5</v>
      </c>
      <c r="BZ231" s="253">
        <f t="shared" si="68"/>
        <v>8.8300000000000005E-5</v>
      </c>
      <c r="CA231" s="253">
        <f t="shared" si="68"/>
        <v>-1.3870000000000001E-4</v>
      </c>
      <c r="CB231" s="253">
        <f t="shared" si="68"/>
        <v>-4.32E-5</v>
      </c>
      <c r="CC231" s="253">
        <f t="shared" si="68"/>
        <v>1.2099999999999999E-5</v>
      </c>
      <c r="CD231" s="253">
        <f t="shared" si="68"/>
        <v>1.9735E-3</v>
      </c>
      <c r="CE231" s="253">
        <f t="shared" si="68"/>
        <v>-6.2140000000000003E-4</v>
      </c>
      <c r="CF231" s="253">
        <f t="shared" si="68"/>
        <v>7.1170000000000001E-4</v>
      </c>
    </row>
    <row r="232" spans="1:84" ht="15.75" thickBot="1" x14ac:dyDescent="0.3">
      <c r="A232" s="86">
        <v>35</v>
      </c>
      <c r="B232" s="253">
        <f t="shared" si="2"/>
        <v>1.19E-5</v>
      </c>
      <c r="C232" s="253">
        <f t="shared" ref="C232:BN232" si="69">ROUND(C50,7)</f>
        <v>6.1099999999999994E-5</v>
      </c>
      <c r="D232" s="253">
        <f t="shared" si="69"/>
        <v>1.8579999999999999E-4</v>
      </c>
      <c r="E232" s="253">
        <f t="shared" si="69"/>
        <v>5.174E-4</v>
      </c>
      <c r="F232" s="253">
        <f t="shared" si="69"/>
        <v>8.4139999999999996E-4</v>
      </c>
      <c r="G232" s="253">
        <f t="shared" si="69"/>
        <v>1.1280999999999999E-3</v>
      </c>
      <c r="H232" s="253">
        <f t="shared" si="69"/>
        <v>1.3836E-3</v>
      </c>
      <c r="I232" s="253">
        <f t="shared" si="69"/>
        <v>1.6367E-3</v>
      </c>
      <c r="J232" s="253">
        <f t="shared" si="69"/>
        <v>2.0655999999999999E-3</v>
      </c>
      <c r="K232" s="253">
        <f t="shared" si="69"/>
        <v>2.4304000000000001E-3</v>
      </c>
      <c r="L232" s="253">
        <f t="shared" si="69"/>
        <v>3.8807999999999998E-3</v>
      </c>
      <c r="M232" s="253">
        <f t="shared" si="69"/>
        <v>4.9709999999999997E-3</v>
      </c>
      <c r="N232" s="253">
        <f t="shared" si="69"/>
        <v>1.4009999999999999E-4</v>
      </c>
      <c r="O232" s="253">
        <f t="shared" si="69"/>
        <v>2.5569999999999998E-4</v>
      </c>
      <c r="P232" s="253">
        <f t="shared" si="69"/>
        <v>5.0650000000000001E-4</v>
      </c>
      <c r="Q232" s="253">
        <f t="shared" si="69"/>
        <v>7.6690000000000005E-4</v>
      </c>
      <c r="R232" s="253">
        <f t="shared" si="69"/>
        <v>1.0016999999999999E-3</v>
      </c>
      <c r="S232" s="253">
        <f t="shared" si="69"/>
        <v>1.1873000000000001E-3</v>
      </c>
      <c r="T232" s="253">
        <f t="shared" si="69"/>
        <v>1.3697E-3</v>
      </c>
      <c r="U232" s="253">
        <f t="shared" si="69"/>
        <v>1.632E-3</v>
      </c>
      <c r="V232" s="253">
        <f t="shared" si="69"/>
        <v>1.8994000000000001E-3</v>
      </c>
      <c r="W232" s="253">
        <f t="shared" si="69"/>
        <v>3.5752000000000002E-3</v>
      </c>
      <c r="X232" s="253">
        <f t="shared" si="69"/>
        <v>5.1711999999999999E-3</v>
      </c>
      <c r="Y232" s="253">
        <f t="shared" si="69"/>
        <v>6.6822000000000001E-3</v>
      </c>
      <c r="Z232" s="253">
        <f t="shared" si="69"/>
        <v>8.1437000000000002E-3</v>
      </c>
      <c r="AA232" s="253">
        <f t="shared" si="69"/>
        <v>9.5686999999999994E-3</v>
      </c>
      <c r="AB232" s="253">
        <f t="shared" si="69"/>
        <v>1.0969E-2</v>
      </c>
      <c r="AC232" s="253">
        <f t="shared" si="69"/>
        <v>1.23543E-2</v>
      </c>
      <c r="AD232" s="253">
        <f t="shared" si="69"/>
        <v>1.37308E-2</v>
      </c>
      <c r="AE232" s="253">
        <f t="shared" si="69"/>
        <v>1.51024E-2</v>
      </c>
      <c r="AF232" s="253">
        <f t="shared" si="69"/>
        <v>2.3039999999999999E-4</v>
      </c>
      <c r="AG232" s="253">
        <f t="shared" si="69"/>
        <v>1.8330000000000001E-4</v>
      </c>
      <c r="AH232" s="253">
        <f t="shared" si="69"/>
        <v>6.0519999999999997E-4</v>
      </c>
      <c r="AI232" s="253">
        <f t="shared" si="69"/>
        <v>1.1150000000000001E-3</v>
      </c>
      <c r="AJ232" s="253">
        <f t="shared" si="69"/>
        <v>1.4963000000000001E-3</v>
      </c>
      <c r="AK232" s="253">
        <f t="shared" si="69"/>
        <v>1.7305000000000001E-3</v>
      </c>
      <c r="AL232" s="253">
        <f t="shared" si="69"/>
        <v>1.9754E-3</v>
      </c>
      <c r="AM232" s="253">
        <f t="shared" si="69"/>
        <v>2.3051E-3</v>
      </c>
      <c r="AN232" s="253">
        <f t="shared" si="69"/>
        <v>2.5289000000000002E-3</v>
      </c>
      <c r="AO232" s="253">
        <f t="shared" si="69"/>
        <v>3.5075000000000002E-3</v>
      </c>
      <c r="AP232" s="253">
        <f t="shared" si="69"/>
        <v>4.4263999999999996E-3</v>
      </c>
      <c r="AQ232" s="253">
        <f t="shared" si="69"/>
        <v>5.5300000000000002E-3</v>
      </c>
      <c r="AR232" s="253">
        <f t="shared" si="69"/>
        <v>6.6809E-3</v>
      </c>
      <c r="AS232" s="253">
        <f t="shared" si="69"/>
        <v>8.3736000000000001E-3</v>
      </c>
      <c r="AT232" s="253">
        <f t="shared" si="69"/>
        <v>9.8317999999999999E-3</v>
      </c>
      <c r="AU232" s="253">
        <f t="shared" si="69"/>
        <v>1.08907E-2</v>
      </c>
      <c r="AV232" s="253">
        <f t="shared" si="69"/>
        <v>1.1824400000000001E-2</v>
      </c>
      <c r="AW232" s="253">
        <f t="shared" si="69"/>
        <v>1.26602E-2</v>
      </c>
      <c r="AX232" s="253">
        <f t="shared" si="69"/>
        <v>4.7500000000000003E-5</v>
      </c>
      <c r="AY232" s="253">
        <f t="shared" si="69"/>
        <v>1.12E-4</v>
      </c>
      <c r="AZ232" s="253">
        <f t="shared" si="69"/>
        <v>2.4620000000000002E-4</v>
      </c>
      <c r="BA232" s="253">
        <f t="shared" si="69"/>
        <v>3.6739999999999999E-4</v>
      </c>
      <c r="BB232" s="253">
        <f t="shared" si="69"/>
        <v>4.6809999999999999E-4</v>
      </c>
      <c r="BC232" s="253">
        <f t="shared" si="69"/>
        <v>5.7720000000000004E-4</v>
      </c>
      <c r="BD232" s="253">
        <f t="shared" si="69"/>
        <v>6.801E-4</v>
      </c>
      <c r="BE232" s="253">
        <f t="shared" si="69"/>
        <v>8.7429999999999995E-4</v>
      </c>
      <c r="BF232" s="253">
        <f t="shared" si="69"/>
        <v>1.0103E-3</v>
      </c>
      <c r="BG232" s="253">
        <f t="shared" si="69"/>
        <v>1.9835E-3</v>
      </c>
      <c r="BH232" s="253">
        <f t="shared" si="69"/>
        <v>2.9168000000000002E-3</v>
      </c>
      <c r="BI232" s="253">
        <f t="shared" si="69"/>
        <v>3.8476000000000001E-3</v>
      </c>
      <c r="BJ232" s="253">
        <f t="shared" si="69"/>
        <v>4.7729000000000001E-3</v>
      </c>
      <c r="BK232" s="253">
        <f t="shared" si="69"/>
        <v>5.6939E-3</v>
      </c>
      <c r="BL232" s="253">
        <f t="shared" si="69"/>
        <v>6.6121000000000001E-3</v>
      </c>
      <c r="BM232" s="253">
        <f t="shared" si="69"/>
        <v>7.5284999999999996E-3</v>
      </c>
      <c r="BN232" s="253">
        <f t="shared" si="69"/>
        <v>8.4436000000000008E-3</v>
      </c>
      <c r="BO232" s="253">
        <f t="shared" ref="BO232:CF232" si="70">ROUND(BO50,7)</f>
        <v>9.3579000000000006E-3</v>
      </c>
      <c r="BP232" s="253">
        <f t="shared" si="70"/>
        <v>-7.9999999999999996E-7</v>
      </c>
      <c r="BQ232" s="253">
        <f t="shared" si="70"/>
        <v>-1.3999999999999999E-6</v>
      </c>
      <c r="BR232" s="253">
        <f t="shared" si="70"/>
        <v>2.9999999999999999E-7</v>
      </c>
      <c r="BS232" s="253">
        <f t="shared" si="70"/>
        <v>1.19E-5</v>
      </c>
      <c r="BT232" s="253">
        <f t="shared" si="70"/>
        <v>2.9899999999999998E-5</v>
      </c>
      <c r="BU232" s="253">
        <f t="shared" si="70"/>
        <v>4.8600000000000002E-5</v>
      </c>
      <c r="BV232" s="253">
        <f t="shared" si="70"/>
        <v>6.8100000000000002E-5</v>
      </c>
      <c r="BW232" s="253">
        <f t="shared" si="70"/>
        <v>8.4300000000000003E-5</v>
      </c>
      <c r="BX232" s="253">
        <f t="shared" si="70"/>
        <v>1.1400000000000001E-4</v>
      </c>
      <c r="BY232" s="253">
        <f t="shared" si="70"/>
        <v>1.316E-4</v>
      </c>
      <c r="BZ232" s="253">
        <f t="shared" si="70"/>
        <v>9.5199999999999997E-5</v>
      </c>
      <c r="CA232" s="253">
        <f t="shared" si="70"/>
        <v>-1.873E-4</v>
      </c>
      <c r="CB232" s="253">
        <f t="shared" si="70"/>
        <v>-5.2200000000000002E-5</v>
      </c>
      <c r="CC232" s="253">
        <f t="shared" si="70"/>
        <v>1.5400000000000002E-5</v>
      </c>
      <c r="CD232" s="253">
        <f t="shared" si="70"/>
        <v>2.9053999999999998E-3</v>
      </c>
      <c r="CE232" s="253">
        <f t="shared" si="70"/>
        <v>-1.1888000000000001E-3</v>
      </c>
      <c r="CF232" s="253">
        <f t="shared" si="70"/>
        <v>7.1259999999999997E-4</v>
      </c>
    </row>
    <row r="233" spans="1:84" ht="15.75" thickBot="1" x14ac:dyDescent="0.3">
      <c r="A233" s="86">
        <v>36</v>
      </c>
      <c r="B233" s="253">
        <f t="shared" si="2"/>
        <v>1.33E-5</v>
      </c>
      <c r="C233" s="253">
        <f t="shared" ref="C233:BN233" si="71">ROUND(C51,7)</f>
        <v>6.86E-5</v>
      </c>
      <c r="D233" s="253">
        <f t="shared" si="71"/>
        <v>2.128E-4</v>
      </c>
      <c r="E233" s="253">
        <f t="shared" si="71"/>
        <v>6.1399999999999996E-4</v>
      </c>
      <c r="F233" s="253">
        <f t="shared" si="71"/>
        <v>1.0281000000000001E-3</v>
      </c>
      <c r="G233" s="253">
        <f t="shared" si="71"/>
        <v>1.4090000000000001E-3</v>
      </c>
      <c r="H233" s="253">
        <f t="shared" si="71"/>
        <v>1.7564E-3</v>
      </c>
      <c r="I233" s="253">
        <f t="shared" si="71"/>
        <v>2.1023999999999999E-3</v>
      </c>
      <c r="J233" s="253">
        <f t="shared" si="71"/>
        <v>2.6951000000000002E-3</v>
      </c>
      <c r="K233" s="253">
        <f t="shared" si="71"/>
        <v>3.2025000000000001E-3</v>
      </c>
      <c r="L233" s="253">
        <f t="shared" si="71"/>
        <v>5.2582999999999996E-3</v>
      </c>
      <c r="M233" s="253">
        <f t="shared" si="71"/>
        <v>6.8566E-3</v>
      </c>
      <c r="N233" s="253">
        <f t="shared" si="71"/>
        <v>6.3499999999999999E-5</v>
      </c>
      <c r="O233" s="253">
        <f t="shared" si="71"/>
        <v>1.7110000000000001E-4</v>
      </c>
      <c r="P233" s="253">
        <f t="shared" si="71"/>
        <v>4.618E-4</v>
      </c>
      <c r="Q233" s="253">
        <f t="shared" si="71"/>
        <v>7.9699999999999997E-4</v>
      </c>
      <c r="R233" s="253">
        <f t="shared" si="71"/>
        <v>1.1100000000000001E-3</v>
      </c>
      <c r="S233" s="253">
        <f t="shared" si="71"/>
        <v>1.3623999999999999E-3</v>
      </c>
      <c r="T233" s="253">
        <f t="shared" si="71"/>
        <v>1.6048E-3</v>
      </c>
      <c r="U233" s="253">
        <f t="shared" si="71"/>
        <v>1.9575999999999999E-3</v>
      </c>
      <c r="V233" s="253">
        <f t="shared" si="71"/>
        <v>2.3092E-3</v>
      </c>
      <c r="W233" s="253">
        <f t="shared" si="71"/>
        <v>4.4777999999999997E-3</v>
      </c>
      <c r="X233" s="253">
        <f t="shared" si="71"/>
        <v>6.5204E-3</v>
      </c>
      <c r="Y233" s="253">
        <f t="shared" si="71"/>
        <v>8.4224E-3</v>
      </c>
      <c r="Z233" s="253">
        <f t="shared" si="71"/>
        <v>1.0244E-2</v>
      </c>
      <c r="AA233" s="253">
        <f t="shared" si="71"/>
        <v>1.20118E-2</v>
      </c>
      <c r="AB233" s="253">
        <f t="shared" si="71"/>
        <v>1.37459E-2</v>
      </c>
      <c r="AC233" s="253">
        <f t="shared" si="71"/>
        <v>1.54602E-2</v>
      </c>
      <c r="AD233" s="253">
        <f t="shared" si="71"/>
        <v>1.7163500000000002E-2</v>
      </c>
      <c r="AE233" s="253">
        <f t="shared" si="71"/>
        <v>1.8860999999999999E-2</v>
      </c>
      <c r="AF233" s="253">
        <f t="shared" si="71"/>
        <v>2.2580000000000001E-4</v>
      </c>
      <c r="AG233" s="253">
        <f t="shared" si="71"/>
        <v>1.749E-4</v>
      </c>
      <c r="AH233" s="253">
        <f t="shared" si="71"/>
        <v>6.4110000000000002E-4</v>
      </c>
      <c r="AI233" s="253">
        <f t="shared" si="71"/>
        <v>1.2446E-3</v>
      </c>
      <c r="AJ233" s="253">
        <f t="shared" si="71"/>
        <v>1.7305000000000001E-3</v>
      </c>
      <c r="AK233" s="253">
        <f t="shared" si="71"/>
        <v>2.0547999999999999E-3</v>
      </c>
      <c r="AL233" s="253">
        <f t="shared" si="71"/>
        <v>2.3923E-3</v>
      </c>
      <c r="AM233" s="253">
        <f t="shared" si="71"/>
        <v>2.8636E-3</v>
      </c>
      <c r="AN233" s="253">
        <f t="shared" si="71"/>
        <v>3.186E-3</v>
      </c>
      <c r="AO233" s="253">
        <f t="shared" si="71"/>
        <v>4.5015999999999997E-3</v>
      </c>
      <c r="AP233" s="253">
        <f t="shared" si="71"/>
        <v>5.7149000000000002E-3</v>
      </c>
      <c r="AQ233" s="253">
        <f t="shared" si="71"/>
        <v>7.1768999999999999E-3</v>
      </c>
      <c r="AR233" s="253">
        <f t="shared" si="71"/>
        <v>8.7011999999999992E-3</v>
      </c>
      <c r="AS233" s="253">
        <f t="shared" si="71"/>
        <v>1.09251E-2</v>
      </c>
      <c r="AT233" s="253">
        <f t="shared" si="71"/>
        <v>1.2834699999999999E-2</v>
      </c>
      <c r="AU233" s="253">
        <f t="shared" si="71"/>
        <v>1.4214600000000001E-2</v>
      </c>
      <c r="AV233" s="253">
        <f t="shared" si="71"/>
        <v>1.5425400000000001E-2</v>
      </c>
      <c r="AW233" s="253">
        <f t="shared" si="71"/>
        <v>1.65054E-2</v>
      </c>
      <c r="AX233" s="253">
        <f t="shared" si="71"/>
        <v>5.41E-5</v>
      </c>
      <c r="AY233" s="253">
        <f t="shared" si="71"/>
        <v>1.2909999999999999E-4</v>
      </c>
      <c r="AZ233" s="253">
        <f t="shared" si="71"/>
        <v>2.898E-4</v>
      </c>
      <c r="BA233" s="253">
        <f t="shared" si="71"/>
        <v>4.4059999999999998E-4</v>
      </c>
      <c r="BB233" s="253">
        <f t="shared" si="71"/>
        <v>5.7030000000000004E-4</v>
      </c>
      <c r="BC233" s="253">
        <f t="shared" si="71"/>
        <v>7.1250000000000003E-4</v>
      </c>
      <c r="BD233" s="253">
        <f t="shared" si="71"/>
        <v>8.4840000000000002E-4</v>
      </c>
      <c r="BE233" s="253">
        <f t="shared" si="71"/>
        <v>1.1071E-3</v>
      </c>
      <c r="BF233" s="253">
        <f t="shared" si="71"/>
        <v>1.2911999999999999E-3</v>
      </c>
      <c r="BG233" s="253">
        <f t="shared" si="71"/>
        <v>2.5644000000000001E-3</v>
      </c>
      <c r="BH233" s="253">
        <f t="shared" si="71"/>
        <v>3.7634000000000001E-3</v>
      </c>
      <c r="BI233" s="253">
        <f t="shared" si="71"/>
        <v>4.9512999999999996E-3</v>
      </c>
      <c r="BJ233" s="253">
        <f t="shared" si="71"/>
        <v>6.1295000000000004E-3</v>
      </c>
      <c r="BK233" s="253">
        <f t="shared" si="71"/>
        <v>7.3016000000000001E-3</v>
      </c>
      <c r="BL233" s="253">
        <f t="shared" si="71"/>
        <v>8.4699000000000007E-3</v>
      </c>
      <c r="BM233" s="253">
        <f t="shared" si="71"/>
        <v>9.6358999999999993E-3</v>
      </c>
      <c r="BN233" s="253">
        <f t="shared" si="71"/>
        <v>1.08004E-2</v>
      </c>
      <c r="BO233" s="253">
        <f t="shared" ref="BO233:CF233" si="72">ROUND(BO51,7)</f>
        <v>1.19639E-2</v>
      </c>
      <c r="BP233" s="253">
        <f t="shared" si="72"/>
        <v>-1.1000000000000001E-6</v>
      </c>
      <c r="BQ233" s="253">
        <f t="shared" si="72"/>
        <v>-2.0999999999999998E-6</v>
      </c>
      <c r="BR233" s="253">
        <f t="shared" si="72"/>
        <v>-2.9999999999999999E-7</v>
      </c>
      <c r="BS233" s="253">
        <f t="shared" si="72"/>
        <v>1.47E-5</v>
      </c>
      <c r="BT233" s="253">
        <f t="shared" si="72"/>
        <v>3.8500000000000001E-5</v>
      </c>
      <c r="BU233" s="253">
        <f t="shared" si="72"/>
        <v>6.3600000000000001E-5</v>
      </c>
      <c r="BV233" s="253">
        <f t="shared" si="72"/>
        <v>9.0000000000000006E-5</v>
      </c>
      <c r="BW233" s="253">
        <f t="shared" si="72"/>
        <v>1.125E-4</v>
      </c>
      <c r="BX233" s="253">
        <f t="shared" si="72"/>
        <v>1.5420000000000001E-4</v>
      </c>
      <c r="BY233" s="253">
        <f t="shared" si="72"/>
        <v>1.7899999999999999E-4</v>
      </c>
      <c r="BZ233" s="253">
        <f t="shared" si="72"/>
        <v>1.103E-4</v>
      </c>
      <c r="CA233" s="253">
        <f t="shared" si="72"/>
        <v>-2.097E-4</v>
      </c>
      <c r="CB233" s="253">
        <f t="shared" si="72"/>
        <v>-5.7299999999999997E-5</v>
      </c>
      <c r="CC233" s="253">
        <f t="shared" si="72"/>
        <v>1.7200000000000001E-5</v>
      </c>
      <c r="CD233" s="253">
        <f t="shared" si="72"/>
        <v>3.6475000000000001E-3</v>
      </c>
      <c r="CE233" s="253">
        <f t="shared" si="72"/>
        <v>-1.7331E-3</v>
      </c>
      <c r="CF233" s="253">
        <f t="shared" si="72"/>
        <v>5.9509999999999999E-4</v>
      </c>
    </row>
    <row r="234" spans="1:84" ht="15.75" thickBot="1" x14ac:dyDescent="0.3">
      <c r="A234" s="86">
        <v>37</v>
      </c>
      <c r="B234" s="253">
        <f t="shared" si="2"/>
        <v>1.5099999999999999E-5</v>
      </c>
      <c r="C234" s="253">
        <f t="shared" ref="C234:BN234" si="73">ROUND(C52,7)</f>
        <v>7.75E-5</v>
      </c>
      <c r="D234" s="253">
        <f t="shared" si="73"/>
        <v>2.4240000000000001E-4</v>
      </c>
      <c r="E234" s="253">
        <f t="shared" si="73"/>
        <v>7.1500000000000003E-4</v>
      </c>
      <c r="F234" s="253">
        <f t="shared" si="73"/>
        <v>1.2208E-3</v>
      </c>
      <c r="G234" s="253">
        <f t="shared" si="73"/>
        <v>1.6984999999999999E-3</v>
      </c>
      <c r="H234" s="253">
        <f t="shared" si="73"/>
        <v>2.1408999999999998E-3</v>
      </c>
      <c r="I234" s="253">
        <f t="shared" si="73"/>
        <v>2.5833000000000002E-3</v>
      </c>
      <c r="J234" s="253">
        <f t="shared" si="73"/>
        <v>3.3462000000000001E-3</v>
      </c>
      <c r="K234" s="253">
        <f t="shared" si="73"/>
        <v>4.0008999999999999E-3</v>
      </c>
      <c r="L234" s="253">
        <f t="shared" si="73"/>
        <v>6.6684999999999999E-3</v>
      </c>
      <c r="M234" s="253">
        <f t="shared" si="73"/>
        <v>8.7734000000000006E-3</v>
      </c>
      <c r="N234" s="253">
        <f t="shared" si="73"/>
        <v>-3.9999999999999998E-6</v>
      </c>
      <c r="O234" s="253">
        <f t="shared" si="73"/>
        <v>9.8300000000000004E-5</v>
      </c>
      <c r="P234" s="253">
        <f t="shared" si="73"/>
        <v>4.3350000000000002E-4</v>
      </c>
      <c r="Q234" s="253">
        <f t="shared" si="73"/>
        <v>8.4749999999999995E-4</v>
      </c>
      <c r="R234" s="253">
        <f t="shared" si="73"/>
        <v>1.2419E-3</v>
      </c>
      <c r="S234" s="253">
        <f t="shared" si="73"/>
        <v>1.5632E-3</v>
      </c>
      <c r="T234" s="253">
        <f t="shared" si="73"/>
        <v>1.8679E-3</v>
      </c>
      <c r="U234" s="253">
        <f t="shared" si="73"/>
        <v>2.3138E-3</v>
      </c>
      <c r="V234" s="253">
        <f t="shared" si="73"/>
        <v>2.7529E-3</v>
      </c>
      <c r="W234" s="253">
        <f t="shared" si="73"/>
        <v>5.4390000000000003E-3</v>
      </c>
      <c r="X234" s="253">
        <f t="shared" si="73"/>
        <v>7.9495999999999994E-3</v>
      </c>
      <c r="Y234" s="253">
        <f t="shared" si="73"/>
        <v>1.02574E-2</v>
      </c>
      <c r="Z234" s="253">
        <f t="shared" si="73"/>
        <v>1.24495E-2</v>
      </c>
      <c r="AA234" s="253">
        <f t="shared" si="73"/>
        <v>1.45685E-2</v>
      </c>
      <c r="AB234" s="253">
        <f t="shared" si="73"/>
        <v>1.66438E-2</v>
      </c>
      <c r="AC234" s="253">
        <f t="shared" si="73"/>
        <v>1.86944E-2</v>
      </c>
      <c r="AD234" s="253">
        <f t="shared" si="73"/>
        <v>2.0731900000000001E-2</v>
      </c>
      <c r="AE234" s="253">
        <f t="shared" si="73"/>
        <v>2.2762600000000001E-2</v>
      </c>
      <c r="AF234" s="253">
        <f t="shared" si="73"/>
        <v>2.285E-4</v>
      </c>
      <c r="AG234" s="253">
        <f t="shared" si="73"/>
        <v>1.8009999999999999E-4</v>
      </c>
      <c r="AH234" s="253">
        <f t="shared" si="73"/>
        <v>6.9360000000000005E-4</v>
      </c>
      <c r="AI234" s="253">
        <f t="shared" si="73"/>
        <v>1.3868000000000001E-3</v>
      </c>
      <c r="AJ234" s="253">
        <f t="shared" si="73"/>
        <v>1.9754E-3</v>
      </c>
      <c r="AK234" s="253">
        <f t="shared" si="73"/>
        <v>2.3923E-3</v>
      </c>
      <c r="AL234" s="253">
        <f t="shared" si="73"/>
        <v>2.8289000000000001E-3</v>
      </c>
      <c r="AM234" s="253">
        <f t="shared" si="73"/>
        <v>3.4596000000000002E-3</v>
      </c>
      <c r="AN234" s="253">
        <f t="shared" si="73"/>
        <v>3.8980999999999998E-3</v>
      </c>
      <c r="AO234" s="253">
        <f t="shared" si="73"/>
        <v>5.6007000000000001E-3</v>
      </c>
      <c r="AP234" s="253">
        <f t="shared" si="73"/>
        <v>7.1240000000000001E-3</v>
      </c>
      <c r="AQ234" s="253">
        <f t="shared" si="73"/>
        <v>8.9668000000000005E-3</v>
      </c>
      <c r="AR234" s="253">
        <f t="shared" si="73"/>
        <v>1.0897E-2</v>
      </c>
      <c r="AS234" s="253">
        <f t="shared" si="73"/>
        <v>1.3703699999999999E-2</v>
      </c>
      <c r="AT234" s="253">
        <f t="shared" si="73"/>
        <v>1.6108399999999998E-2</v>
      </c>
      <c r="AU234" s="253">
        <f t="shared" si="73"/>
        <v>1.78367E-2</v>
      </c>
      <c r="AV234" s="253">
        <f t="shared" si="73"/>
        <v>1.9342499999999999E-2</v>
      </c>
      <c r="AW234" s="253">
        <f t="shared" si="73"/>
        <v>2.0676400000000001E-2</v>
      </c>
      <c r="AX234" s="253">
        <f t="shared" si="73"/>
        <v>6.2100000000000005E-5</v>
      </c>
      <c r="AY234" s="253">
        <f t="shared" si="73"/>
        <v>1.4889999999999999E-4</v>
      </c>
      <c r="AZ234" s="253">
        <f t="shared" si="73"/>
        <v>3.3849999999999999E-4</v>
      </c>
      <c r="BA234" s="253">
        <f t="shared" si="73"/>
        <v>5.2099999999999998E-4</v>
      </c>
      <c r="BB234" s="253">
        <f t="shared" si="73"/>
        <v>6.8159999999999998E-4</v>
      </c>
      <c r="BC234" s="253">
        <f t="shared" si="73"/>
        <v>8.5899999999999995E-4</v>
      </c>
      <c r="BD234" s="253">
        <f t="shared" si="73"/>
        <v>1.0300000000000001E-3</v>
      </c>
      <c r="BE234" s="253">
        <f t="shared" si="73"/>
        <v>1.3575E-3</v>
      </c>
      <c r="BF234" s="253">
        <f t="shared" si="73"/>
        <v>1.5929E-3</v>
      </c>
      <c r="BG234" s="253">
        <f t="shared" si="73"/>
        <v>3.1873000000000001E-3</v>
      </c>
      <c r="BH234" s="253">
        <f t="shared" si="73"/>
        <v>4.6712000000000004E-3</v>
      </c>
      <c r="BI234" s="253">
        <f t="shared" si="73"/>
        <v>6.1343999999999999E-3</v>
      </c>
      <c r="BJ234" s="253">
        <f t="shared" si="73"/>
        <v>7.5833000000000003E-3</v>
      </c>
      <c r="BK234" s="253">
        <f t="shared" si="73"/>
        <v>9.0240000000000008E-3</v>
      </c>
      <c r="BL234" s="253">
        <f t="shared" si="73"/>
        <v>1.0459899999999999E-2</v>
      </c>
      <c r="BM234" s="253">
        <f t="shared" si="73"/>
        <v>1.1893000000000001E-2</v>
      </c>
      <c r="BN234" s="253">
        <f t="shared" si="73"/>
        <v>1.3324300000000001E-2</v>
      </c>
      <c r="BO234" s="253">
        <f t="shared" ref="BO234:CF234" si="74">ROUND(BO52,7)</f>
        <v>1.4754400000000001E-2</v>
      </c>
      <c r="BP234" s="253">
        <f t="shared" si="74"/>
        <v>-1.1000000000000001E-6</v>
      </c>
      <c r="BQ234" s="253">
        <f t="shared" si="74"/>
        <v>-1.9999999999999999E-6</v>
      </c>
      <c r="BR234" s="253">
        <f t="shared" si="74"/>
        <v>7.9999999999999996E-7</v>
      </c>
      <c r="BS234" s="253">
        <f t="shared" si="74"/>
        <v>1.9700000000000001E-5</v>
      </c>
      <c r="BT234" s="253">
        <f t="shared" si="74"/>
        <v>4.8900000000000003E-5</v>
      </c>
      <c r="BU234" s="253">
        <f t="shared" si="74"/>
        <v>8.0000000000000007E-5</v>
      </c>
      <c r="BV234" s="253">
        <f t="shared" si="74"/>
        <v>1.131E-4</v>
      </c>
      <c r="BW234" s="253">
        <f t="shared" si="74"/>
        <v>1.418E-4</v>
      </c>
      <c r="BX234" s="253">
        <f t="shared" si="74"/>
        <v>1.961E-4</v>
      </c>
      <c r="BY234" s="253">
        <f t="shared" si="74"/>
        <v>2.3010000000000001E-4</v>
      </c>
      <c r="BZ234" s="253">
        <f t="shared" si="74"/>
        <v>1.438E-4</v>
      </c>
      <c r="CA234" s="253">
        <f t="shared" si="74"/>
        <v>-2.2599999999999999E-4</v>
      </c>
      <c r="CB234" s="253">
        <f t="shared" si="74"/>
        <v>-6.1799999999999998E-5</v>
      </c>
      <c r="CC234" s="253">
        <f t="shared" si="74"/>
        <v>1.8899999999999999E-5</v>
      </c>
      <c r="CD234" s="253">
        <f t="shared" si="74"/>
        <v>4.4714999999999998E-3</v>
      </c>
      <c r="CE234" s="253">
        <f t="shared" si="74"/>
        <v>-2.3379999999999998E-3</v>
      </c>
      <c r="CF234" s="253">
        <f t="shared" si="74"/>
        <v>4.6860000000000001E-4</v>
      </c>
    </row>
    <row r="235" spans="1:84" ht="15.75" thickBot="1" x14ac:dyDescent="0.3">
      <c r="A235" s="86">
        <v>38</v>
      </c>
      <c r="B235" s="253">
        <f t="shared" si="2"/>
        <v>1.7799999999999999E-5</v>
      </c>
      <c r="C235" s="253">
        <f t="shared" ref="C235:BN235" si="75">ROUND(C53,7)</f>
        <v>9.0299999999999999E-5</v>
      </c>
      <c r="D235" s="253">
        <f t="shared" si="75"/>
        <v>2.832E-4</v>
      </c>
      <c r="E235" s="253">
        <f t="shared" si="75"/>
        <v>8.5510000000000002E-4</v>
      </c>
      <c r="F235" s="253">
        <f t="shared" si="75"/>
        <v>1.4951999999999999E-3</v>
      </c>
      <c r="G235" s="253">
        <f t="shared" si="75"/>
        <v>2.1199999999999999E-3</v>
      </c>
      <c r="H235" s="253">
        <f t="shared" si="75"/>
        <v>2.7101E-3</v>
      </c>
      <c r="I235" s="253">
        <f t="shared" si="75"/>
        <v>3.3043E-3</v>
      </c>
      <c r="J235" s="253">
        <f t="shared" si="75"/>
        <v>4.3371E-3</v>
      </c>
      <c r="K235" s="253">
        <f t="shared" si="75"/>
        <v>5.2242E-3</v>
      </c>
      <c r="L235" s="253">
        <f t="shared" si="75"/>
        <v>8.8301000000000004E-3</v>
      </c>
      <c r="M235" s="253">
        <f t="shared" si="75"/>
        <v>1.16966E-2</v>
      </c>
      <c r="N235" s="253">
        <f t="shared" si="75"/>
        <v>-1.158E-4</v>
      </c>
      <c r="O235" s="253">
        <f t="shared" si="75"/>
        <v>-2.51E-5</v>
      </c>
      <c r="P235" s="253">
        <f t="shared" si="75"/>
        <v>3.8289999999999998E-4</v>
      </c>
      <c r="Q235" s="253">
        <f t="shared" si="75"/>
        <v>9.2540000000000005E-4</v>
      </c>
      <c r="R235" s="253">
        <f t="shared" si="75"/>
        <v>1.4505E-3</v>
      </c>
      <c r="S235" s="253">
        <f t="shared" si="75"/>
        <v>1.8816E-3</v>
      </c>
      <c r="T235" s="253">
        <f t="shared" si="75"/>
        <v>2.2847000000000002E-3</v>
      </c>
      <c r="U235" s="253">
        <f t="shared" si="75"/>
        <v>2.8766E-3</v>
      </c>
      <c r="V235" s="253">
        <f t="shared" si="75"/>
        <v>3.4527999999999998E-3</v>
      </c>
      <c r="W235" s="253">
        <f t="shared" si="75"/>
        <v>6.9661000000000002E-3</v>
      </c>
      <c r="X235" s="253">
        <f t="shared" si="75"/>
        <v>1.02332E-2</v>
      </c>
      <c r="Y235" s="253">
        <f t="shared" si="75"/>
        <v>1.3188999999999999E-2</v>
      </c>
      <c r="Z235" s="253">
        <f t="shared" si="75"/>
        <v>1.5965199999999999E-2</v>
      </c>
      <c r="AA235" s="253">
        <f t="shared" si="75"/>
        <v>1.8633899999999998E-2</v>
      </c>
      <c r="AB235" s="253">
        <f t="shared" si="75"/>
        <v>2.1241400000000001E-2</v>
      </c>
      <c r="AC235" s="253">
        <f t="shared" si="75"/>
        <v>2.38161E-2</v>
      </c>
      <c r="AD235" s="253">
        <f t="shared" si="75"/>
        <v>2.6374000000000002E-2</v>
      </c>
      <c r="AE235" s="253">
        <f t="shared" si="75"/>
        <v>2.89238E-2</v>
      </c>
      <c r="AF235" s="253">
        <f t="shared" si="75"/>
        <v>2.3250000000000001E-4</v>
      </c>
      <c r="AG235" s="253">
        <f t="shared" si="75"/>
        <v>1.9579999999999999E-4</v>
      </c>
      <c r="AH235" s="253">
        <f t="shared" si="75"/>
        <v>7.6729999999999995E-4</v>
      </c>
      <c r="AI235" s="253">
        <f t="shared" si="75"/>
        <v>1.5732999999999999E-3</v>
      </c>
      <c r="AJ235" s="253">
        <f t="shared" si="75"/>
        <v>2.3051E-3</v>
      </c>
      <c r="AK235" s="253">
        <f t="shared" si="75"/>
        <v>2.8636E-3</v>
      </c>
      <c r="AL235" s="253">
        <f t="shared" si="75"/>
        <v>3.4596000000000002E-3</v>
      </c>
      <c r="AM235" s="253">
        <f t="shared" si="75"/>
        <v>4.3667000000000003E-3</v>
      </c>
      <c r="AN235" s="253">
        <f t="shared" si="75"/>
        <v>5.0216000000000002E-3</v>
      </c>
      <c r="AO235" s="253">
        <f t="shared" si="75"/>
        <v>7.4510000000000002E-3</v>
      </c>
      <c r="AP235" s="253">
        <f t="shared" si="75"/>
        <v>9.4999999999999998E-3</v>
      </c>
      <c r="AQ235" s="253">
        <f t="shared" si="75"/>
        <v>1.19661E-2</v>
      </c>
      <c r="AR235" s="253">
        <f t="shared" si="75"/>
        <v>1.45624E-2</v>
      </c>
      <c r="AS235" s="253">
        <f t="shared" si="75"/>
        <v>1.83327E-2</v>
      </c>
      <c r="AT235" s="253">
        <f t="shared" si="75"/>
        <v>2.15523E-2</v>
      </c>
      <c r="AU235" s="253">
        <f t="shared" si="75"/>
        <v>2.38453E-2</v>
      </c>
      <c r="AV235" s="253">
        <f t="shared" si="75"/>
        <v>2.58199E-2</v>
      </c>
      <c r="AW235" s="253">
        <f t="shared" si="75"/>
        <v>2.7548900000000001E-2</v>
      </c>
      <c r="AX235" s="253">
        <f t="shared" si="75"/>
        <v>7.4099999999999999E-5</v>
      </c>
      <c r="AY235" s="253">
        <f t="shared" si="75"/>
        <v>1.7809999999999999E-4</v>
      </c>
      <c r="AZ235" s="253">
        <f t="shared" si="75"/>
        <v>4.104E-4</v>
      </c>
      <c r="BA235" s="253">
        <f t="shared" si="75"/>
        <v>6.4130000000000003E-4</v>
      </c>
      <c r="BB235" s="253">
        <f t="shared" si="75"/>
        <v>8.5010000000000001E-4</v>
      </c>
      <c r="BC235" s="253">
        <f t="shared" si="75"/>
        <v>1.083E-3</v>
      </c>
      <c r="BD235" s="253">
        <f t="shared" si="75"/>
        <v>1.3098999999999999E-3</v>
      </c>
      <c r="BE235" s="253">
        <f t="shared" si="75"/>
        <v>1.748E-3</v>
      </c>
      <c r="BF235" s="253">
        <f t="shared" si="75"/>
        <v>2.0671999999999999E-3</v>
      </c>
      <c r="BG235" s="253">
        <f t="shared" si="75"/>
        <v>4.1827000000000001E-3</v>
      </c>
      <c r="BH235" s="253">
        <f t="shared" si="75"/>
        <v>6.1259000000000001E-3</v>
      </c>
      <c r="BI235" s="253">
        <f t="shared" si="75"/>
        <v>8.0307999999999994E-3</v>
      </c>
      <c r="BJ235" s="253">
        <f t="shared" si="75"/>
        <v>9.9132999999999999E-3</v>
      </c>
      <c r="BK235" s="253">
        <f t="shared" si="75"/>
        <v>1.17839E-2</v>
      </c>
      <c r="BL235" s="253">
        <f t="shared" si="75"/>
        <v>1.3648E-2</v>
      </c>
      <c r="BM235" s="253">
        <f t="shared" si="75"/>
        <v>1.55084E-2</v>
      </c>
      <c r="BN235" s="253">
        <f t="shared" si="75"/>
        <v>1.73665E-2</v>
      </c>
      <c r="BO235" s="253">
        <f t="shared" ref="BO235:CF235" si="76">ROUND(BO53,7)</f>
        <v>1.9223199999999999E-2</v>
      </c>
      <c r="BP235" s="253">
        <f t="shared" si="76"/>
        <v>-2.9999999999999999E-7</v>
      </c>
      <c r="BQ235" s="253">
        <f t="shared" si="76"/>
        <v>6.9999999999999997E-7</v>
      </c>
      <c r="BR235" s="253">
        <f t="shared" si="76"/>
        <v>6.3999999999999997E-6</v>
      </c>
      <c r="BS235" s="253">
        <f t="shared" si="76"/>
        <v>3.1999999999999999E-5</v>
      </c>
      <c r="BT235" s="253">
        <f t="shared" si="76"/>
        <v>6.8200000000000004E-5</v>
      </c>
      <c r="BU235" s="253">
        <f t="shared" si="76"/>
        <v>1.064E-4</v>
      </c>
      <c r="BV235" s="253">
        <f t="shared" si="76"/>
        <v>1.4809999999999999E-4</v>
      </c>
      <c r="BW235" s="253">
        <f t="shared" si="76"/>
        <v>1.852E-4</v>
      </c>
      <c r="BX235" s="253">
        <f t="shared" si="76"/>
        <v>2.5970000000000002E-4</v>
      </c>
      <c r="BY235" s="253">
        <f t="shared" si="76"/>
        <v>3.1280000000000001E-4</v>
      </c>
      <c r="BZ235" s="253">
        <f t="shared" si="76"/>
        <v>2.452E-4</v>
      </c>
      <c r="CA235" s="253">
        <f t="shared" si="76"/>
        <v>-2.2550000000000001E-4</v>
      </c>
      <c r="CB235" s="253">
        <f t="shared" si="76"/>
        <v>-6.02E-5</v>
      </c>
      <c r="CC235" s="253">
        <f t="shared" si="76"/>
        <v>2.05E-5</v>
      </c>
      <c r="CD235" s="253">
        <f t="shared" si="76"/>
        <v>5.8529999999999997E-3</v>
      </c>
      <c r="CE235" s="253">
        <f t="shared" si="76"/>
        <v>-3.4110999999999998E-3</v>
      </c>
      <c r="CF235" s="253">
        <f t="shared" si="76"/>
        <v>2.0269999999999999E-4</v>
      </c>
    </row>
    <row r="236" spans="1:84" ht="15.75" thickBot="1" x14ac:dyDescent="0.3">
      <c r="A236" s="86">
        <v>39</v>
      </c>
      <c r="B236" s="253">
        <f t="shared" si="2"/>
        <v>1.9899999999999999E-5</v>
      </c>
      <c r="C236" s="253">
        <f t="shared" ref="C236:BN236" si="77">ROUND(C54,7)</f>
        <v>9.9300000000000001E-5</v>
      </c>
      <c r="D236" s="253">
        <f t="shared" si="77"/>
        <v>3.1060000000000001E-4</v>
      </c>
      <c r="E236" s="253">
        <f t="shared" si="77"/>
        <v>9.479E-4</v>
      </c>
      <c r="F236" s="253">
        <f t="shared" si="77"/>
        <v>1.6796999999999999E-3</v>
      </c>
      <c r="G236" s="253">
        <f t="shared" si="77"/>
        <v>2.4085000000000001E-3</v>
      </c>
      <c r="H236" s="253">
        <f t="shared" si="77"/>
        <v>3.1056999999999999E-3</v>
      </c>
      <c r="I236" s="253">
        <f t="shared" si="77"/>
        <v>3.8113999999999999E-3</v>
      </c>
      <c r="J236" s="253">
        <f t="shared" si="77"/>
        <v>5.0451000000000003E-3</v>
      </c>
      <c r="K236" s="253">
        <f t="shared" si="77"/>
        <v>6.1050999999999996E-3</v>
      </c>
      <c r="L236" s="253">
        <f t="shared" si="77"/>
        <v>1.0379299999999999E-2</v>
      </c>
      <c r="M236" s="253">
        <f t="shared" si="77"/>
        <v>1.37637E-2</v>
      </c>
      <c r="N236" s="253">
        <f t="shared" si="77"/>
        <v>-1.9909999999999999E-4</v>
      </c>
      <c r="O236" s="253">
        <f t="shared" si="77"/>
        <v>-1.167E-4</v>
      </c>
      <c r="P236" s="253">
        <f t="shared" si="77"/>
        <v>3.5609999999999998E-4</v>
      </c>
      <c r="Q236" s="253">
        <f t="shared" si="77"/>
        <v>1.0042E-3</v>
      </c>
      <c r="R236" s="253">
        <f t="shared" si="77"/>
        <v>1.6332E-3</v>
      </c>
      <c r="S236" s="253">
        <f t="shared" si="77"/>
        <v>2.1494999999999999E-3</v>
      </c>
      <c r="T236" s="253">
        <f t="shared" si="77"/>
        <v>2.6283999999999999E-3</v>
      </c>
      <c r="U236" s="253">
        <f t="shared" si="77"/>
        <v>3.3310000000000002E-3</v>
      </c>
      <c r="V236" s="253">
        <f t="shared" si="77"/>
        <v>4.0124000000000002E-3</v>
      </c>
      <c r="W236" s="253">
        <f t="shared" si="77"/>
        <v>8.1887999999999996E-3</v>
      </c>
      <c r="X236" s="253">
        <f t="shared" si="77"/>
        <v>1.20822E-2</v>
      </c>
      <c r="Y236" s="253">
        <f t="shared" si="77"/>
        <v>1.5578399999999999E-2</v>
      </c>
      <c r="Z236" s="253">
        <f t="shared" si="77"/>
        <v>1.8841400000000001E-2</v>
      </c>
      <c r="AA236" s="253">
        <f t="shared" si="77"/>
        <v>2.1967199999999999E-2</v>
      </c>
      <c r="AB236" s="253">
        <f t="shared" si="77"/>
        <v>2.50166E-2</v>
      </c>
      <c r="AC236" s="253">
        <f t="shared" si="77"/>
        <v>2.8025899999999999E-2</v>
      </c>
      <c r="AD236" s="253">
        <f t="shared" si="77"/>
        <v>3.10152E-2</v>
      </c>
      <c r="AE236" s="253">
        <f t="shared" si="77"/>
        <v>3.3995200000000003E-2</v>
      </c>
      <c r="AF236" s="253">
        <f t="shared" si="77"/>
        <v>2.4169999999999999E-4</v>
      </c>
      <c r="AG236" s="253">
        <f t="shared" si="77"/>
        <v>2.13E-4</v>
      </c>
      <c r="AH236" s="253">
        <f t="shared" si="77"/>
        <v>8.2330000000000001E-4</v>
      </c>
      <c r="AI236" s="253">
        <f t="shared" si="77"/>
        <v>1.7022999999999999E-3</v>
      </c>
      <c r="AJ236" s="253">
        <f t="shared" si="77"/>
        <v>2.5289000000000002E-3</v>
      </c>
      <c r="AK236" s="253">
        <f t="shared" si="77"/>
        <v>3.186E-3</v>
      </c>
      <c r="AL236" s="253">
        <f t="shared" si="77"/>
        <v>3.8980999999999998E-3</v>
      </c>
      <c r="AM236" s="253">
        <f t="shared" si="77"/>
        <v>5.0216000000000002E-3</v>
      </c>
      <c r="AN236" s="253">
        <f t="shared" si="77"/>
        <v>5.8611000000000002E-3</v>
      </c>
      <c r="AO236" s="253">
        <f t="shared" si="77"/>
        <v>8.9751999999999992E-3</v>
      </c>
      <c r="AP236" s="253">
        <f t="shared" si="77"/>
        <v>1.15038E-2</v>
      </c>
      <c r="AQ236" s="253">
        <f t="shared" si="77"/>
        <v>1.44832E-2</v>
      </c>
      <c r="AR236" s="253">
        <f t="shared" si="77"/>
        <v>1.7603799999999999E-2</v>
      </c>
      <c r="AS236" s="253">
        <f t="shared" si="77"/>
        <v>2.2135700000000001E-2</v>
      </c>
      <c r="AT236" s="253">
        <f t="shared" si="77"/>
        <v>2.5993599999999999E-2</v>
      </c>
      <c r="AU236" s="253">
        <f t="shared" si="77"/>
        <v>2.87245E-2</v>
      </c>
      <c r="AV236" s="253">
        <f t="shared" si="77"/>
        <v>3.1062800000000002E-2</v>
      </c>
      <c r="AW236" s="253">
        <f t="shared" si="77"/>
        <v>3.3098099999999998E-2</v>
      </c>
      <c r="AX236" s="253">
        <f t="shared" si="77"/>
        <v>8.2999999999999998E-5</v>
      </c>
      <c r="AY236" s="253">
        <f t="shared" si="77"/>
        <v>1.9890000000000001E-4</v>
      </c>
      <c r="AZ236" s="253">
        <f t="shared" si="77"/>
        <v>4.6129999999999999E-4</v>
      </c>
      <c r="BA236" s="253">
        <f t="shared" si="77"/>
        <v>7.2690000000000005E-4</v>
      </c>
      <c r="BB236" s="253">
        <f t="shared" si="77"/>
        <v>9.7110000000000002E-4</v>
      </c>
      <c r="BC236" s="253">
        <f t="shared" si="77"/>
        <v>1.2451999999999999E-3</v>
      </c>
      <c r="BD236" s="253">
        <f t="shared" si="77"/>
        <v>1.5142000000000001E-3</v>
      </c>
      <c r="BE236" s="253">
        <f t="shared" si="77"/>
        <v>2.0366999999999998E-3</v>
      </c>
      <c r="BF236" s="253">
        <f t="shared" si="77"/>
        <v>2.4215999999999999E-3</v>
      </c>
      <c r="BG236" s="253">
        <f t="shared" si="77"/>
        <v>4.9465999999999998E-3</v>
      </c>
      <c r="BH236" s="253">
        <f t="shared" si="77"/>
        <v>7.2532999999999999E-3</v>
      </c>
      <c r="BI236" s="253">
        <f t="shared" si="77"/>
        <v>9.5073999999999992E-3</v>
      </c>
      <c r="BJ236" s="253">
        <f t="shared" si="77"/>
        <v>1.1732599999999999E-2</v>
      </c>
      <c r="BK236" s="253">
        <f t="shared" si="77"/>
        <v>1.3942599999999999E-2</v>
      </c>
      <c r="BL236" s="253">
        <f t="shared" si="77"/>
        <v>1.6144700000000001E-2</v>
      </c>
      <c r="BM236" s="253">
        <f t="shared" si="77"/>
        <v>1.8342299999999999E-2</v>
      </c>
      <c r="BN236" s="253">
        <f t="shared" si="77"/>
        <v>2.0537300000000001E-2</v>
      </c>
      <c r="BO236" s="253">
        <f t="shared" ref="BO236:CF236" si="78">ROUND(BO54,7)</f>
        <v>2.2730500000000001E-2</v>
      </c>
      <c r="BP236" s="253">
        <f t="shared" si="78"/>
        <v>1.1000000000000001E-6</v>
      </c>
      <c r="BQ236" s="253">
        <f t="shared" si="78"/>
        <v>4.6E-6</v>
      </c>
      <c r="BR236" s="253">
        <f t="shared" si="78"/>
        <v>1.36E-5</v>
      </c>
      <c r="BS236" s="253">
        <f t="shared" si="78"/>
        <v>4.4400000000000002E-5</v>
      </c>
      <c r="BT236" s="253">
        <f t="shared" si="78"/>
        <v>8.3999999999999995E-5</v>
      </c>
      <c r="BU236" s="253">
        <f t="shared" si="78"/>
        <v>1.2520000000000001E-4</v>
      </c>
      <c r="BV236" s="253">
        <f t="shared" si="78"/>
        <v>1.7139999999999999E-4</v>
      </c>
      <c r="BW236" s="253">
        <f t="shared" si="78"/>
        <v>2.1379999999999999E-4</v>
      </c>
      <c r="BX236" s="253">
        <f t="shared" si="78"/>
        <v>3.0400000000000002E-4</v>
      </c>
      <c r="BY236" s="253">
        <f t="shared" si="78"/>
        <v>3.7609999999999998E-4</v>
      </c>
      <c r="BZ236" s="253">
        <f t="shared" si="78"/>
        <v>3.7149999999999998E-4</v>
      </c>
      <c r="CA236" s="253">
        <f t="shared" si="78"/>
        <v>-2.0790000000000001E-4</v>
      </c>
      <c r="CB236" s="253">
        <f t="shared" si="78"/>
        <v>-5.0000000000000002E-5</v>
      </c>
      <c r="CC236" s="253">
        <f t="shared" si="78"/>
        <v>2.09E-5</v>
      </c>
      <c r="CD236" s="253">
        <f t="shared" si="78"/>
        <v>7.0049999999999999E-3</v>
      </c>
      <c r="CE236" s="253">
        <f t="shared" si="78"/>
        <v>-4.2922000000000004E-3</v>
      </c>
      <c r="CF236" s="253">
        <f t="shared" si="78"/>
        <v>3.1999999999999999E-6</v>
      </c>
    </row>
    <row r="237" spans="1:84" ht="15.75" thickBot="1" x14ac:dyDescent="0.3">
      <c r="A237" s="86">
        <v>40</v>
      </c>
      <c r="B237" s="253">
        <f t="shared" si="2"/>
        <v>2.8900000000000001E-5</v>
      </c>
      <c r="C237" s="253">
        <f t="shared" ref="C237:BN237" si="79">ROUND(C55,7)</f>
        <v>1.3559999999999999E-4</v>
      </c>
      <c r="D237" s="253">
        <f t="shared" si="79"/>
        <v>4.1970000000000001E-4</v>
      </c>
      <c r="E237" s="253">
        <f t="shared" si="79"/>
        <v>1.3054E-3</v>
      </c>
      <c r="F237" s="253">
        <f t="shared" si="79"/>
        <v>2.3757000000000001E-3</v>
      </c>
      <c r="G237" s="253">
        <f t="shared" si="79"/>
        <v>3.4883000000000002E-3</v>
      </c>
      <c r="H237" s="253">
        <f t="shared" si="79"/>
        <v>4.5861000000000001E-3</v>
      </c>
      <c r="I237" s="253">
        <f t="shared" si="79"/>
        <v>5.7143000000000003E-3</v>
      </c>
      <c r="J237" s="253">
        <f t="shared" si="79"/>
        <v>7.7206999999999996E-3</v>
      </c>
      <c r="K237" s="253">
        <f t="shared" si="79"/>
        <v>9.4518999999999992E-3</v>
      </c>
      <c r="L237" s="253">
        <f t="shared" si="79"/>
        <v>1.62728E-2</v>
      </c>
      <c r="M237" s="253">
        <f t="shared" si="79"/>
        <v>2.15616E-2</v>
      </c>
      <c r="N237" s="253">
        <f t="shared" si="79"/>
        <v>-5.4869999999999995E-4</v>
      </c>
      <c r="O237" s="253">
        <f t="shared" si="79"/>
        <v>-4.9830000000000002E-4</v>
      </c>
      <c r="P237" s="253">
        <f t="shared" si="79"/>
        <v>3.0479999999999998E-4</v>
      </c>
      <c r="Q237" s="253">
        <f t="shared" si="79"/>
        <v>1.4506E-3</v>
      </c>
      <c r="R237" s="253">
        <f t="shared" si="79"/>
        <v>2.5419000000000001E-3</v>
      </c>
      <c r="S237" s="253">
        <f t="shared" si="79"/>
        <v>3.4179000000000002E-3</v>
      </c>
      <c r="T237" s="253">
        <f t="shared" si="79"/>
        <v>4.2100999999999996E-3</v>
      </c>
      <c r="U237" s="253">
        <f t="shared" si="79"/>
        <v>5.3614999999999999E-3</v>
      </c>
      <c r="V237" s="253">
        <f t="shared" si="79"/>
        <v>6.4854999999999999E-3</v>
      </c>
      <c r="W237" s="253">
        <f t="shared" si="79"/>
        <v>1.3639800000000001E-2</v>
      </c>
      <c r="X237" s="253">
        <f t="shared" si="79"/>
        <v>2.04558E-2</v>
      </c>
      <c r="Y237" s="253">
        <f t="shared" si="79"/>
        <v>2.6531200000000001E-2</v>
      </c>
      <c r="Z237" s="253">
        <f t="shared" si="79"/>
        <v>3.2146000000000001E-2</v>
      </c>
      <c r="AA237" s="253">
        <f t="shared" si="79"/>
        <v>3.7492200000000003E-2</v>
      </c>
      <c r="AB237" s="253">
        <f t="shared" si="79"/>
        <v>4.26915E-2</v>
      </c>
      <c r="AC237" s="253">
        <f t="shared" si="79"/>
        <v>4.78149E-2</v>
      </c>
      <c r="AD237" s="253">
        <f t="shared" si="79"/>
        <v>5.2900999999999997E-2</v>
      </c>
      <c r="AE237" s="253">
        <f t="shared" si="79"/>
        <v>5.7969800000000002E-2</v>
      </c>
      <c r="AF237" s="253">
        <f t="shared" si="79"/>
        <v>3.412E-4</v>
      </c>
      <c r="AG237" s="253">
        <f t="shared" si="79"/>
        <v>2.7060000000000002E-4</v>
      </c>
      <c r="AH237" s="253">
        <f t="shared" si="79"/>
        <v>1.0686999999999999E-3</v>
      </c>
      <c r="AI237" s="253">
        <f t="shared" si="79"/>
        <v>2.3037999999999999E-3</v>
      </c>
      <c r="AJ237" s="253">
        <f t="shared" si="79"/>
        <v>3.5075000000000002E-3</v>
      </c>
      <c r="AK237" s="253">
        <f t="shared" si="79"/>
        <v>4.5015999999999997E-3</v>
      </c>
      <c r="AL237" s="253">
        <f t="shared" si="79"/>
        <v>5.6007000000000001E-3</v>
      </c>
      <c r="AM237" s="253">
        <f t="shared" si="79"/>
        <v>7.4510000000000002E-3</v>
      </c>
      <c r="AN237" s="253">
        <f t="shared" si="79"/>
        <v>8.9751999999999992E-3</v>
      </c>
      <c r="AO237" s="253">
        <f t="shared" si="79"/>
        <v>1.56025E-2</v>
      </c>
      <c r="AP237" s="253">
        <f t="shared" si="79"/>
        <v>2.1265099999999999E-2</v>
      </c>
      <c r="AQ237" s="253">
        <f t="shared" si="79"/>
        <v>2.7143799999999999E-2</v>
      </c>
      <c r="AR237" s="253">
        <f t="shared" si="79"/>
        <v>3.2709500000000002E-2</v>
      </c>
      <c r="AS237" s="253">
        <f t="shared" si="79"/>
        <v>4.05318E-2</v>
      </c>
      <c r="AT237" s="253">
        <f t="shared" si="79"/>
        <v>4.6950600000000002E-2</v>
      </c>
      <c r="AU237" s="253">
        <f t="shared" si="79"/>
        <v>5.1332500000000003E-2</v>
      </c>
      <c r="AV237" s="253">
        <f t="shared" si="79"/>
        <v>5.5080999999999998E-2</v>
      </c>
      <c r="AW237" s="253">
        <f t="shared" si="79"/>
        <v>5.83657E-2</v>
      </c>
      <c r="AX237" s="253">
        <f t="shared" si="79"/>
        <v>1.2070000000000001E-4</v>
      </c>
      <c r="AY237" s="253">
        <f t="shared" si="79"/>
        <v>2.8410000000000002E-4</v>
      </c>
      <c r="AZ237" s="253">
        <f t="shared" si="79"/>
        <v>6.623E-4</v>
      </c>
      <c r="BA237" s="253">
        <f t="shared" si="79"/>
        <v>1.062E-3</v>
      </c>
      <c r="BB237" s="253">
        <f t="shared" si="79"/>
        <v>1.4436E-3</v>
      </c>
      <c r="BC237" s="253">
        <f t="shared" si="79"/>
        <v>1.8798E-3</v>
      </c>
      <c r="BD237" s="253">
        <f t="shared" si="79"/>
        <v>2.3162999999999999E-3</v>
      </c>
      <c r="BE237" s="253">
        <f t="shared" si="79"/>
        <v>3.1825999999999998E-3</v>
      </c>
      <c r="BF237" s="253">
        <f t="shared" si="79"/>
        <v>3.8443000000000001E-3</v>
      </c>
      <c r="BG237" s="253">
        <f t="shared" si="79"/>
        <v>8.1512000000000008E-3</v>
      </c>
      <c r="BH237" s="253">
        <f t="shared" si="79"/>
        <v>1.20909E-2</v>
      </c>
      <c r="BI237" s="253">
        <f t="shared" si="79"/>
        <v>1.5927199999999999E-2</v>
      </c>
      <c r="BJ237" s="253">
        <f t="shared" si="79"/>
        <v>1.9707599999999999E-2</v>
      </c>
      <c r="BK237" s="253">
        <f t="shared" si="79"/>
        <v>2.3459299999999999E-2</v>
      </c>
      <c r="BL237" s="253">
        <f t="shared" si="79"/>
        <v>2.7195899999999999E-2</v>
      </c>
      <c r="BM237" s="253">
        <f t="shared" si="79"/>
        <v>3.0924299999999998E-2</v>
      </c>
      <c r="BN237" s="253">
        <f t="shared" si="79"/>
        <v>3.4647600000000001E-2</v>
      </c>
      <c r="BO237" s="253">
        <f t="shared" ref="BO237:CF237" si="80">ROUND(BO55,7)</f>
        <v>3.8367900000000003E-2</v>
      </c>
      <c r="BP237" s="253">
        <f t="shared" si="80"/>
        <v>2.3E-6</v>
      </c>
      <c r="BQ237" s="253">
        <f t="shared" si="80"/>
        <v>7.7000000000000008E-6</v>
      </c>
      <c r="BR237" s="253">
        <f t="shared" si="80"/>
        <v>1.7799999999999999E-5</v>
      </c>
      <c r="BS237" s="253">
        <f t="shared" si="80"/>
        <v>4.8900000000000003E-5</v>
      </c>
      <c r="BT237" s="253">
        <f t="shared" si="80"/>
        <v>9.1899999999999998E-5</v>
      </c>
      <c r="BU237" s="253">
        <f t="shared" si="80"/>
        <v>1.427E-4</v>
      </c>
      <c r="BV237" s="253">
        <f t="shared" si="80"/>
        <v>2.0599999999999999E-4</v>
      </c>
      <c r="BW237" s="253">
        <f t="shared" si="80"/>
        <v>2.7159999999999999E-4</v>
      </c>
      <c r="BX237" s="253">
        <f t="shared" si="80"/>
        <v>4.2900000000000002E-4</v>
      </c>
      <c r="BY237" s="253">
        <f t="shared" si="80"/>
        <v>5.821E-4</v>
      </c>
      <c r="BZ237" s="253">
        <f t="shared" si="80"/>
        <v>8.2720000000000005E-4</v>
      </c>
      <c r="CA237" s="253">
        <f t="shared" si="80"/>
        <v>-2.1350000000000001E-4</v>
      </c>
      <c r="CB237" s="253">
        <f t="shared" si="80"/>
        <v>6.9E-6</v>
      </c>
      <c r="CC237" s="253">
        <f t="shared" si="80"/>
        <v>2.4000000000000001E-5</v>
      </c>
      <c r="CD237" s="253">
        <f t="shared" si="80"/>
        <v>1.2211899999999999E-2</v>
      </c>
      <c r="CE237" s="253">
        <f t="shared" si="80"/>
        <v>-7.4998E-3</v>
      </c>
      <c r="CF237" s="253">
        <f t="shared" si="80"/>
        <v>-3.5659999999999999E-4</v>
      </c>
    </row>
    <row r="238" spans="1:84" ht="15.75" thickBot="1" x14ac:dyDescent="0.3">
      <c r="A238" s="86">
        <v>41</v>
      </c>
      <c r="B238" s="253">
        <f t="shared" si="2"/>
        <v>3.5899999999999998E-5</v>
      </c>
      <c r="C238" s="253">
        <f t="shared" ref="C238:BN238" si="81">ROUND(C56,7)</f>
        <v>1.6579999999999999E-4</v>
      </c>
      <c r="D238" s="253">
        <f t="shared" si="81"/>
        <v>5.1670000000000004E-4</v>
      </c>
      <c r="E238" s="253">
        <f t="shared" si="81"/>
        <v>1.6362E-3</v>
      </c>
      <c r="F238" s="253">
        <f t="shared" si="81"/>
        <v>3.0219999999999999E-3</v>
      </c>
      <c r="G238" s="253">
        <f t="shared" si="81"/>
        <v>4.4840000000000001E-3</v>
      </c>
      <c r="H238" s="253">
        <f t="shared" si="81"/>
        <v>5.9373999999999998E-3</v>
      </c>
      <c r="I238" s="253">
        <f t="shared" si="81"/>
        <v>7.4346000000000004E-3</v>
      </c>
      <c r="J238" s="253">
        <f t="shared" si="81"/>
        <v>1.01043E-2</v>
      </c>
      <c r="K238" s="253">
        <f t="shared" si="81"/>
        <v>1.2407700000000001E-2</v>
      </c>
      <c r="L238" s="253">
        <f t="shared" si="81"/>
        <v>2.1468600000000001E-2</v>
      </c>
      <c r="M238" s="253">
        <f t="shared" si="81"/>
        <v>2.85305E-2</v>
      </c>
      <c r="N238" s="253">
        <f t="shared" si="81"/>
        <v>-9.2710000000000004E-4</v>
      </c>
      <c r="O238" s="253">
        <f t="shared" si="81"/>
        <v>-9.6270000000000004E-4</v>
      </c>
      <c r="P238" s="253">
        <f t="shared" si="81"/>
        <v>1.048E-4</v>
      </c>
      <c r="Q238" s="253">
        <f t="shared" si="81"/>
        <v>1.7001E-3</v>
      </c>
      <c r="R238" s="253">
        <f t="shared" si="81"/>
        <v>3.1993E-3</v>
      </c>
      <c r="S238" s="253">
        <f t="shared" si="81"/>
        <v>4.3797000000000003E-3</v>
      </c>
      <c r="T238" s="253">
        <f t="shared" si="81"/>
        <v>5.4234000000000001E-3</v>
      </c>
      <c r="U238" s="253">
        <f t="shared" si="81"/>
        <v>6.9198000000000003E-3</v>
      </c>
      <c r="V238" s="253">
        <f t="shared" si="81"/>
        <v>8.3767000000000008E-3</v>
      </c>
      <c r="W238" s="253">
        <f t="shared" si="81"/>
        <v>1.7795999999999999E-2</v>
      </c>
      <c r="X238" s="253">
        <f t="shared" si="81"/>
        <v>2.6846100000000001E-2</v>
      </c>
      <c r="Y238" s="253">
        <f t="shared" si="81"/>
        <v>3.4896299999999998E-2</v>
      </c>
      <c r="Z238" s="253">
        <f t="shared" si="81"/>
        <v>4.23153E-2</v>
      </c>
      <c r="AA238" s="253">
        <f t="shared" si="81"/>
        <v>4.9366899999999998E-2</v>
      </c>
      <c r="AB238" s="253">
        <f t="shared" si="81"/>
        <v>5.6218700000000003E-2</v>
      </c>
      <c r="AC238" s="253">
        <f t="shared" si="81"/>
        <v>6.2967499999999996E-2</v>
      </c>
      <c r="AD238" s="253">
        <f t="shared" si="81"/>
        <v>6.9665699999999997E-2</v>
      </c>
      <c r="AE238" s="253">
        <f t="shared" si="81"/>
        <v>7.6340500000000006E-2</v>
      </c>
      <c r="AF238" s="253">
        <f t="shared" si="81"/>
        <v>4.6319999999999998E-4</v>
      </c>
      <c r="AG238" s="253">
        <f t="shared" si="81"/>
        <v>2.9999999999999997E-4</v>
      </c>
      <c r="AH238" s="253">
        <f t="shared" si="81"/>
        <v>1.2564E-3</v>
      </c>
      <c r="AI238" s="253">
        <f t="shared" si="81"/>
        <v>2.8559000000000002E-3</v>
      </c>
      <c r="AJ238" s="253">
        <f t="shared" si="81"/>
        <v>4.4263999999999996E-3</v>
      </c>
      <c r="AK238" s="253">
        <f t="shared" si="81"/>
        <v>5.7149000000000002E-3</v>
      </c>
      <c r="AL238" s="253">
        <f t="shared" si="81"/>
        <v>7.1240000000000001E-3</v>
      </c>
      <c r="AM238" s="253">
        <f t="shared" si="81"/>
        <v>9.4999999999999998E-3</v>
      </c>
      <c r="AN238" s="253">
        <f t="shared" si="81"/>
        <v>1.15038E-2</v>
      </c>
      <c r="AO238" s="253">
        <f t="shared" si="81"/>
        <v>2.1265099999999999E-2</v>
      </c>
      <c r="AP238" s="253">
        <f t="shared" si="81"/>
        <v>3.0721999999999999E-2</v>
      </c>
      <c r="AQ238" s="253">
        <f t="shared" si="81"/>
        <v>4.0409800000000003E-2</v>
      </c>
      <c r="AR238" s="253">
        <f t="shared" si="81"/>
        <v>4.9069599999999998E-2</v>
      </c>
      <c r="AS238" s="253">
        <f t="shared" si="81"/>
        <v>6.0503700000000001E-2</v>
      </c>
      <c r="AT238" s="253">
        <f t="shared" si="81"/>
        <v>6.9360199999999997E-2</v>
      </c>
      <c r="AU238" s="253">
        <f t="shared" si="81"/>
        <v>7.4951199999999996E-2</v>
      </c>
      <c r="AV238" s="253">
        <f t="shared" si="81"/>
        <v>7.9544900000000002E-2</v>
      </c>
      <c r="AW238" s="253">
        <f t="shared" si="81"/>
        <v>8.3487199999999998E-2</v>
      </c>
      <c r="AX238" s="253">
        <f t="shared" si="81"/>
        <v>1.571E-4</v>
      </c>
      <c r="AY238" s="253">
        <f t="shared" si="81"/>
        <v>3.6479999999999998E-4</v>
      </c>
      <c r="AZ238" s="253">
        <f t="shared" si="81"/>
        <v>8.4840000000000002E-4</v>
      </c>
      <c r="BA238" s="253">
        <f t="shared" si="81"/>
        <v>1.3695999999999999E-3</v>
      </c>
      <c r="BB238" s="253">
        <f t="shared" si="81"/>
        <v>1.8758E-3</v>
      </c>
      <c r="BC238" s="253">
        <f t="shared" si="81"/>
        <v>2.4589999999999998E-3</v>
      </c>
      <c r="BD238" s="253">
        <f t="shared" si="81"/>
        <v>3.0477E-3</v>
      </c>
      <c r="BE238" s="253">
        <f t="shared" si="81"/>
        <v>4.2269999999999999E-3</v>
      </c>
      <c r="BF238" s="253">
        <f t="shared" si="81"/>
        <v>5.1425999999999998E-3</v>
      </c>
      <c r="BG238" s="253">
        <f t="shared" si="81"/>
        <v>1.1105500000000001E-2</v>
      </c>
      <c r="BH238" s="253">
        <f t="shared" si="81"/>
        <v>1.6581200000000001E-2</v>
      </c>
      <c r="BI238" s="253">
        <f t="shared" si="81"/>
        <v>2.1910499999999999E-2</v>
      </c>
      <c r="BJ238" s="253">
        <f t="shared" si="81"/>
        <v>2.7160299999999998E-2</v>
      </c>
      <c r="BK238" s="253">
        <f t="shared" si="81"/>
        <v>3.2368899999999999E-2</v>
      </c>
      <c r="BL238" s="253">
        <f t="shared" si="81"/>
        <v>3.7555900000000003E-2</v>
      </c>
      <c r="BM238" s="253">
        <f t="shared" si="81"/>
        <v>4.2730700000000003E-2</v>
      </c>
      <c r="BN238" s="253">
        <f t="shared" si="81"/>
        <v>4.7898400000000001E-2</v>
      </c>
      <c r="BO238" s="253">
        <f t="shared" ref="BO238:CF238" si="82">ROUND(BO56,7)</f>
        <v>5.3061400000000002E-2</v>
      </c>
      <c r="BP238" s="253">
        <f t="shared" si="82"/>
        <v>-5.1000000000000003E-6</v>
      </c>
      <c r="BQ238" s="253">
        <f t="shared" si="82"/>
        <v>-1.47E-5</v>
      </c>
      <c r="BR238" s="253">
        <f t="shared" si="82"/>
        <v>-2.4199999999999999E-5</v>
      </c>
      <c r="BS238" s="253">
        <f t="shared" si="82"/>
        <v>-1.8099999999999999E-5</v>
      </c>
      <c r="BT238" s="253">
        <f t="shared" si="82"/>
        <v>2.34E-5</v>
      </c>
      <c r="BU238" s="253">
        <f t="shared" si="82"/>
        <v>8.7600000000000002E-5</v>
      </c>
      <c r="BV238" s="253">
        <f t="shared" si="82"/>
        <v>1.695E-4</v>
      </c>
      <c r="BW238" s="253">
        <f t="shared" si="82"/>
        <v>2.5750000000000002E-4</v>
      </c>
      <c r="BX238" s="253">
        <f t="shared" si="82"/>
        <v>4.5889999999999999E-4</v>
      </c>
      <c r="BY238" s="253">
        <f t="shared" si="82"/>
        <v>6.4499999999999996E-4</v>
      </c>
      <c r="BZ238" s="253">
        <f t="shared" si="82"/>
        <v>7.894E-4</v>
      </c>
      <c r="CA238" s="253">
        <f t="shared" si="82"/>
        <v>-3.5570000000000003E-4</v>
      </c>
      <c r="CB238" s="253">
        <f t="shared" si="82"/>
        <v>1.4399999999999999E-5</v>
      </c>
      <c r="CC238" s="253">
        <f t="shared" si="82"/>
        <v>3.3699999999999999E-5</v>
      </c>
      <c r="CD238" s="253">
        <f t="shared" si="82"/>
        <v>1.66356E-2</v>
      </c>
      <c r="CE238" s="253">
        <f t="shared" si="82"/>
        <v>-1.0124299999999999E-2</v>
      </c>
      <c r="CF238" s="253">
        <f t="shared" si="82"/>
        <v>-8.0369999999999997E-4</v>
      </c>
    </row>
    <row r="239" spans="1:84" ht="15.75" thickBot="1" x14ac:dyDescent="0.3">
      <c r="A239" s="86">
        <v>42</v>
      </c>
      <c r="B239" s="253">
        <f t="shared" si="2"/>
        <v>4.5099999999999998E-5</v>
      </c>
      <c r="C239" s="253">
        <f t="shared" ref="C239:BN239" si="83">ROUND(C57,7)</f>
        <v>2.0570000000000001E-4</v>
      </c>
      <c r="D239" s="253">
        <f t="shared" si="83"/>
        <v>6.3820000000000001E-4</v>
      </c>
      <c r="E239" s="253">
        <f t="shared" si="83"/>
        <v>2.0270000000000002E-3</v>
      </c>
      <c r="F239" s="253">
        <f t="shared" si="83"/>
        <v>3.7661999999999999E-3</v>
      </c>
      <c r="G239" s="253">
        <f t="shared" si="83"/>
        <v>5.6091999999999999E-3</v>
      </c>
      <c r="H239" s="253">
        <f t="shared" si="83"/>
        <v>7.4403000000000004E-3</v>
      </c>
      <c r="I239" s="253">
        <f t="shared" si="83"/>
        <v>9.3212999999999994E-3</v>
      </c>
      <c r="J239" s="253">
        <f t="shared" si="83"/>
        <v>1.2660899999999999E-2</v>
      </c>
      <c r="K239" s="253">
        <f t="shared" si="83"/>
        <v>1.5528699999999999E-2</v>
      </c>
      <c r="L239" s="253">
        <f t="shared" si="83"/>
        <v>2.6780999999999999E-2</v>
      </c>
      <c r="M239" s="253">
        <f t="shared" si="83"/>
        <v>3.5587000000000001E-2</v>
      </c>
      <c r="N239" s="253">
        <f t="shared" si="83"/>
        <v>-1.2512000000000001E-3</v>
      </c>
      <c r="O239" s="253">
        <f t="shared" si="83"/>
        <v>-1.3974E-3</v>
      </c>
      <c r="P239" s="253">
        <f t="shared" si="83"/>
        <v>-1.1510000000000001E-4</v>
      </c>
      <c r="Q239" s="253">
        <f t="shared" si="83"/>
        <v>1.8977E-3</v>
      </c>
      <c r="R239" s="253">
        <f t="shared" si="83"/>
        <v>3.7915000000000002E-3</v>
      </c>
      <c r="S239" s="253">
        <f t="shared" si="83"/>
        <v>5.2754999999999998E-3</v>
      </c>
      <c r="T239" s="253">
        <f t="shared" si="83"/>
        <v>6.5713000000000004E-3</v>
      </c>
      <c r="U239" s="253">
        <f t="shared" si="83"/>
        <v>8.4042000000000006E-3</v>
      </c>
      <c r="V239" s="253">
        <f t="shared" si="83"/>
        <v>1.0160499999999999E-2</v>
      </c>
      <c r="W239" s="253">
        <f t="shared" si="83"/>
        <v>2.14646E-2</v>
      </c>
      <c r="X239" s="253">
        <f t="shared" si="83"/>
        <v>3.2349700000000002E-2</v>
      </c>
      <c r="Y239" s="253">
        <f t="shared" si="83"/>
        <v>4.2020099999999998E-2</v>
      </c>
      <c r="Z239" s="253">
        <f t="shared" si="83"/>
        <v>5.0917299999999999E-2</v>
      </c>
      <c r="AA239" s="253">
        <f t="shared" si="83"/>
        <v>5.9366200000000001E-2</v>
      </c>
      <c r="AB239" s="253">
        <f t="shared" si="83"/>
        <v>6.7572900000000005E-2</v>
      </c>
      <c r="AC239" s="253">
        <f t="shared" si="83"/>
        <v>7.5655799999999995E-2</v>
      </c>
      <c r="AD239" s="253">
        <f t="shared" si="83"/>
        <v>8.3678500000000003E-2</v>
      </c>
      <c r="AE239" s="253">
        <f t="shared" si="83"/>
        <v>9.1673500000000005E-2</v>
      </c>
      <c r="AF239" s="253">
        <f t="shared" si="83"/>
        <v>6.4130000000000003E-4</v>
      </c>
      <c r="AG239" s="253">
        <f t="shared" si="83"/>
        <v>3.88E-4</v>
      </c>
      <c r="AH239" s="253">
        <f t="shared" si="83"/>
        <v>1.5246999999999999E-3</v>
      </c>
      <c r="AI239" s="253">
        <f t="shared" si="83"/>
        <v>3.5309E-3</v>
      </c>
      <c r="AJ239" s="253">
        <f t="shared" si="83"/>
        <v>5.5300000000000002E-3</v>
      </c>
      <c r="AK239" s="253">
        <f t="shared" si="83"/>
        <v>7.1768999999999999E-3</v>
      </c>
      <c r="AL239" s="253">
        <f t="shared" si="83"/>
        <v>8.9668000000000005E-3</v>
      </c>
      <c r="AM239" s="253">
        <f t="shared" si="83"/>
        <v>1.19661E-2</v>
      </c>
      <c r="AN239" s="253">
        <f t="shared" si="83"/>
        <v>1.44832E-2</v>
      </c>
      <c r="AO239" s="253">
        <f t="shared" si="83"/>
        <v>2.7143799999999999E-2</v>
      </c>
      <c r="AP239" s="253">
        <f t="shared" si="83"/>
        <v>4.0409800000000003E-2</v>
      </c>
      <c r="AQ239" s="253">
        <f t="shared" si="83"/>
        <v>5.46168E-2</v>
      </c>
      <c r="AR239" s="253">
        <f t="shared" si="83"/>
        <v>6.7560099999999998E-2</v>
      </c>
      <c r="AS239" s="253">
        <f t="shared" si="83"/>
        <v>8.4141099999999996E-2</v>
      </c>
      <c r="AT239" s="253">
        <f t="shared" si="83"/>
        <v>9.6791000000000002E-2</v>
      </c>
      <c r="AU239" s="253">
        <f t="shared" si="83"/>
        <v>0.10449360000000001</v>
      </c>
      <c r="AV239" s="253">
        <f t="shared" si="83"/>
        <v>0.1105052</v>
      </c>
      <c r="AW239" s="253">
        <f t="shared" si="83"/>
        <v>0.1154215</v>
      </c>
      <c r="AX239" s="253">
        <f t="shared" si="83"/>
        <v>2.0379999999999999E-4</v>
      </c>
      <c r="AY239" s="253">
        <f t="shared" si="83"/>
        <v>4.6729999999999997E-4</v>
      </c>
      <c r="AZ239" s="253">
        <f t="shared" si="83"/>
        <v>1.0744999999999999E-3</v>
      </c>
      <c r="BA239" s="253">
        <f t="shared" si="83"/>
        <v>1.7282E-3</v>
      </c>
      <c r="BB239" s="253">
        <f t="shared" si="83"/>
        <v>2.3655E-3</v>
      </c>
      <c r="BC239" s="253">
        <f t="shared" si="83"/>
        <v>3.1028000000000002E-3</v>
      </c>
      <c r="BD239" s="253">
        <f t="shared" si="83"/>
        <v>3.8497000000000002E-3</v>
      </c>
      <c r="BE239" s="253">
        <f t="shared" si="83"/>
        <v>5.3521999999999997E-3</v>
      </c>
      <c r="BF239" s="253">
        <f t="shared" si="83"/>
        <v>6.5259999999999997E-3</v>
      </c>
      <c r="BG239" s="253">
        <f t="shared" si="83"/>
        <v>1.41713E-2</v>
      </c>
      <c r="BH239" s="253">
        <f t="shared" si="83"/>
        <v>2.1189199999999998E-2</v>
      </c>
      <c r="BI239" s="253">
        <f t="shared" si="83"/>
        <v>2.80141E-2</v>
      </c>
      <c r="BJ239" s="253">
        <f t="shared" si="83"/>
        <v>3.4735299999999997E-2</v>
      </c>
      <c r="BK239" s="253">
        <f t="shared" si="83"/>
        <v>4.1403099999999998E-2</v>
      </c>
      <c r="BL239" s="253">
        <f t="shared" si="83"/>
        <v>4.8042899999999999E-2</v>
      </c>
      <c r="BM239" s="253">
        <f t="shared" si="83"/>
        <v>5.4666899999999997E-2</v>
      </c>
      <c r="BN239" s="253">
        <f t="shared" si="83"/>
        <v>6.1281700000000001E-2</v>
      </c>
      <c r="BO239" s="253">
        <f t="shared" ref="BO239:CF239" si="84">ROUND(BO57,7)</f>
        <v>6.7890500000000006E-2</v>
      </c>
      <c r="BP239" s="253">
        <f t="shared" si="84"/>
        <v>-1.13E-5</v>
      </c>
      <c r="BQ239" s="253">
        <f t="shared" si="84"/>
        <v>-3.2400000000000001E-5</v>
      </c>
      <c r="BR239" s="253">
        <f t="shared" si="84"/>
        <v>-5.5800000000000001E-5</v>
      </c>
      <c r="BS239" s="253">
        <f t="shared" si="84"/>
        <v>-6.1099999999999994E-5</v>
      </c>
      <c r="BT239" s="253">
        <f t="shared" si="84"/>
        <v>-8.8999999999999995E-6</v>
      </c>
      <c r="BU239" s="253">
        <f t="shared" si="84"/>
        <v>7.7700000000000005E-5</v>
      </c>
      <c r="BV239" s="253">
        <f t="shared" si="84"/>
        <v>1.8679999999999999E-4</v>
      </c>
      <c r="BW239" s="253">
        <f t="shared" si="84"/>
        <v>3.033E-4</v>
      </c>
      <c r="BX239" s="253">
        <f t="shared" si="84"/>
        <v>5.6070000000000002E-4</v>
      </c>
      <c r="BY239" s="253">
        <f t="shared" si="84"/>
        <v>7.873E-4</v>
      </c>
      <c r="BZ239" s="253">
        <f t="shared" si="84"/>
        <v>7.894E-4</v>
      </c>
      <c r="CA239" s="253">
        <f t="shared" si="84"/>
        <v>-5.0710000000000002E-4</v>
      </c>
      <c r="CB239" s="253">
        <f t="shared" si="84"/>
        <v>1.3E-6</v>
      </c>
      <c r="CC239" s="253">
        <f t="shared" si="84"/>
        <v>4.88E-5</v>
      </c>
      <c r="CD239" s="253">
        <f t="shared" si="84"/>
        <v>2.0983399999999999E-2</v>
      </c>
      <c r="CE239" s="253">
        <f t="shared" si="84"/>
        <v>-1.36705E-2</v>
      </c>
      <c r="CF239" s="253">
        <f t="shared" si="84"/>
        <v>-1.7776000000000001E-3</v>
      </c>
    </row>
    <row r="240" spans="1:84" ht="15.75" thickBot="1" x14ac:dyDescent="0.3">
      <c r="A240" s="86">
        <v>43</v>
      </c>
      <c r="B240" s="253">
        <f t="shared" si="2"/>
        <v>5.7099999999999999E-5</v>
      </c>
      <c r="C240" s="253">
        <f t="shared" ref="C240:BN240" si="85">ROUND(C58,7)</f>
        <v>2.5349999999999998E-4</v>
      </c>
      <c r="D240" s="253">
        <f t="shared" si="85"/>
        <v>7.6809999999999997E-4</v>
      </c>
      <c r="E240" s="253">
        <f t="shared" si="85"/>
        <v>2.4042E-3</v>
      </c>
      <c r="F240" s="253">
        <f t="shared" si="85"/>
        <v>4.4594999999999999E-3</v>
      </c>
      <c r="G240" s="253">
        <f t="shared" si="85"/>
        <v>6.6407999999999997E-3</v>
      </c>
      <c r="H240" s="253">
        <f t="shared" si="85"/>
        <v>8.8038000000000005E-3</v>
      </c>
      <c r="I240" s="253">
        <f t="shared" si="85"/>
        <v>1.1018699999999999E-2</v>
      </c>
      <c r="J240" s="253">
        <f t="shared" si="85"/>
        <v>1.49309E-2</v>
      </c>
      <c r="K240" s="253">
        <f t="shared" si="85"/>
        <v>1.8273399999999999E-2</v>
      </c>
      <c r="L240" s="253">
        <f t="shared" si="85"/>
        <v>3.1337499999999997E-2</v>
      </c>
      <c r="M240" s="253">
        <f t="shared" si="85"/>
        <v>4.15325E-2</v>
      </c>
      <c r="N240" s="253">
        <f t="shared" si="85"/>
        <v>-1.4358999999999999E-3</v>
      </c>
      <c r="O240" s="253">
        <f t="shared" si="85"/>
        <v>-1.6697000000000001E-3</v>
      </c>
      <c r="P240" s="253">
        <f t="shared" si="85"/>
        <v>-2.3819999999999999E-4</v>
      </c>
      <c r="Q240" s="253">
        <f t="shared" si="85"/>
        <v>2.0996000000000001E-3</v>
      </c>
      <c r="R240" s="253">
        <f t="shared" si="85"/>
        <v>4.3283000000000002E-3</v>
      </c>
      <c r="S240" s="253">
        <f t="shared" si="85"/>
        <v>6.0892999999999997E-3</v>
      </c>
      <c r="T240" s="253">
        <f t="shared" si="85"/>
        <v>7.6254000000000001E-3</v>
      </c>
      <c r="U240" s="253">
        <f t="shared" si="85"/>
        <v>9.7844000000000004E-3</v>
      </c>
      <c r="V240" s="253">
        <f t="shared" si="85"/>
        <v>1.1816200000000001E-2</v>
      </c>
      <c r="W240" s="253">
        <f t="shared" si="85"/>
        <v>2.47116E-2</v>
      </c>
      <c r="X240" s="253">
        <f t="shared" si="85"/>
        <v>3.7110600000000001E-2</v>
      </c>
      <c r="Y240" s="253">
        <f t="shared" si="85"/>
        <v>4.8109499999999999E-2</v>
      </c>
      <c r="Z240" s="253">
        <f t="shared" si="85"/>
        <v>5.8214000000000002E-2</v>
      </c>
      <c r="AA240" s="253">
        <f t="shared" si="85"/>
        <v>6.7803000000000002E-2</v>
      </c>
      <c r="AB240" s="253">
        <f t="shared" si="85"/>
        <v>7.7116000000000004E-2</v>
      </c>
      <c r="AC240" s="253">
        <f t="shared" si="85"/>
        <v>8.6289199999999996E-2</v>
      </c>
      <c r="AD240" s="253">
        <f t="shared" si="85"/>
        <v>9.5395400000000005E-2</v>
      </c>
      <c r="AE240" s="253">
        <f t="shared" si="85"/>
        <v>0.10447149999999999</v>
      </c>
      <c r="AF240" s="253">
        <f t="shared" si="85"/>
        <v>8.4210000000000003E-4</v>
      </c>
      <c r="AG240" s="253">
        <f t="shared" si="85"/>
        <v>5.2950000000000002E-4</v>
      </c>
      <c r="AH240" s="253">
        <f t="shared" si="85"/>
        <v>1.8546000000000001E-3</v>
      </c>
      <c r="AI240" s="253">
        <f t="shared" si="85"/>
        <v>4.2529999999999998E-3</v>
      </c>
      <c r="AJ240" s="253">
        <f t="shared" si="85"/>
        <v>6.6809E-3</v>
      </c>
      <c r="AK240" s="253">
        <f t="shared" si="85"/>
        <v>8.7011999999999992E-3</v>
      </c>
      <c r="AL240" s="253">
        <f t="shared" si="85"/>
        <v>1.0897E-2</v>
      </c>
      <c r="AM240" s="253">
        <f t="shared" si="85"/>
        <v>1.45624E-2</v>
      </c>
      <c r="AN240" s="253">
        <f t="shared" si="85"/>
        <v>1.7603799999999999E-2</v>
      </c>
      <c r="AO240" s="253">
        <f t="shared" si="85"/>
        <v>3.2709500000000002E-2</v>
      </c>
      <c r="AP240" s="253">
        <f t="shared" si="85"/>
        <v>4.9069599999999998E-2</v>
      </c>
      <c r="AQ240" s="253">
        <f t="shared" si="85"/>
        <v>6.7560099999999998E-2</v>
      </c>
      <c r="AR240" s="253">
        <f t="shared" si="85"/>
        <v>8.5338800000000006E-2</v>
      </c>
      <c r="AS240" s="253">
        <f t="shared" si="85"/>
        <v>0.10830190000000001</v>
      </c>
      <c r="AT240" s="253">
        <f t="shared" si="85"/>
        <v>0.1264642</v>
      </c>
      <c r="AU240" s="253">
        <f t="shared" si="85"/>
        <v>0.1380344</v>
      </c>
      <c r="AV240" s="253">
        <f t="shared" si="85"/>
        <v>0.14707790000000001</v>
      </c>
      <c r="AW240" s="253">
        <f t="shared" si="85"/>
        <v>0.15437010000000001</v>
      </c>
      <c r="AX240" s="253">
        <f t="shared" si="85"/>
        <v>2.5779999999999998E-4</v>
      </c>
      <c r="AY240" s="253">
        <f t="shared" si="85"/>
        <v>5.8250000000000001E-4</v>
      </c>
      <c r="AZ240" s="253">
        <f t="shared" si="85"/>
        <v>1.3116E-3</v>
      </c>
      <c r="BA240" s="253">
        <f t="shared" si="85"/>
        <v>2.0839999999999999E-3</v>
      </c>
      <c r="BB240" s="253">
        <f t="shared" si="85"/>
        <v>2.8335999999999999E-3</v>
      </c>
      <c r="BC240" s="253">
        <f t="shared" si="85"/>
        <v>3.7035000000000002E-3</v>
      </c>
      <c r="BD240" s="253">
        <f t="shared" si="85"/>
        <v>4.5864E-3</v>
      </c>
      <c r="BE240" s="253">
        <f t="shared" si="85"/>
        <v>6.3673999999999996E-3</v>
      </c>
      <c r="BF240" s="253">
        <f t="shared" si="85"/>
        <v>7.7619000000000004E-3</v>
      </c>
      <c r="BG240" s="253">
        <f t="shared" si="85"/>
        <v>1.6853699999999999E-2</v>
      </c>
      <c r="BH240" s="253">
        <f t="shared" si="85"/>
        <v>2.5182300000000001E-2</v>
      </c>
      <c r="BI240" s="253">
        <f t="shared" si="85"/>
        <v>3.3274199999999997E-2</v>
      </c>
      <c r="BJ240" s="253">
        <f t="shared" si="85"/>
        <v>4.1241399999999998E-2</v>
      </c>
      <c r="BK240" s="253">
        <f t="shared" si="85"/>
        <v>4.9144800000000002E-2</v>
      </c>
      <c r="BL240" s="253">
        <f t="shared" si="85"/>
        <v>5.70149E-2</v>
      </c>
      <c r="BM240" s="253">
        <f t="shared" si="85"/>
        <v>6.4866499999999994E-2</v>
      </c>
      <c r="BN240" s="253">
        <f t="shared" si="85"/>
        <v>7.27072E-2</v>
      </c>
      <c r="BO240" s="253">
        <f t="shared" ref="BO240:CF240" si="86">ROUND(BO58,7)</f>
        <v>8.0540799999999996E-2</v>
      </c>
      <c r="BP240" s="253">
        <f t="shared" si="86"/>
        <v>-1.3200000000000001E-5</v>
      </c>
      <c r="BQ240" s="253">
        <f t="shared" si="86"/>
        <v>-3.7400000000000001E-5</v>
      </c>
      <c r="BR240" s="253">
        <f t="shared" si="86"/>
        <v>-6.2000000000000003E-5</v>
      </c>
      <c r="BS240" s="253">
        <f t="shared" si="86"/>
        <v>-5.5699999999999999E-5</v>
      </c>
      <c r="BT240" s="253">
        <f t="shared" si="86"/>
        <v>2.3099999999999999E-5</v>
      </c>
      <c r="BU240" s="253">
        <f t="shared" si="86"/>
        <v>1.4410000000000001E-4</v>
      </c>
      <c r="BV240" s="253">
        <f t="shared" si="86"/>
        <v>2.9470000000000001E-4</v>
      </c>
      <c r="BW240" s="253">
        <f t="shared" si="86"/>
        <v>4.5399999999999998E-4</v>
      </c>
      <c r="BX240" s="253">
        <f t="shared" si="86"/>
        <v>8.097E-4</v>
      </c>
      <c r="BY240" s="253">
        <f t="shared" si="86"/>
        <v>1.1266E-3</v>
      </c>
      <c r="BZ240" s="253">
        <f t="shared" si="86"/>
        <v>1.1163E-3</v>
      </c>
      <c r="CA240" s="253">
        <f t="shared" si="86"/>
        <v>-6.0519999999999997E-4</v>
      </c>
      <c r="CB240" s="253">
        <f t="shared" si="86"/>
        <v>5.9999999999999997E-7</v>
      </c>
      <c r="CC240" s="253">
        <f t="shared" si="86"/>
        <v>6.4900000000000005E-5</v>
      </c>
      <c r="CD240" s="253">
        <f t="shared" si="86"/>
        <v>2.4933400000000001E-2</v>
      </c>
      <c r="CE240" s="253">
        <f t="shared" si="86"/>
        <v>-1.7892700000000001E-2</v>
      </c>
      <c r="CF240" s="253">
        <f t="shared" si="86"/>
        <v>-3.0303000000000001E-3</v>
      </c>
    </row>
    <row r="241" spans="1:84" ht="15.75" thickBot="1" x14ac:dyDescent="0.3">
      <c r="A241" s="86">
        <v>44</v>
      </c>
      <c r="B241" s="253">
        <f t="shared" si="2"/>
        <v>7.6799999999999997E-5</v>
      </c>
      <c r="C241" s="253">
        <f t="shared" ref="C241:BN241" si="87">ROUND(C59,7)</f>
        <v>3.2739999999999999E-4</v>
      </c>
      <c r="D241" s="253">
        <f t="shared" si="87"/>
        <v>9.6080000000000004E-4</v>
      </c>
      <c r="E241" s="253">
        <f t="shared" si="87"/>
        <v>2.9372000000000001E-3</v>
      </c>
      <c r="F241" s="253">
        <f t="shared" si="87"/>
        <v>5.4197999999999998E-3</v>
      </c>
      <c r="G241" s="253">
        <f t="shared" si="87"/>
        <v>8.0605E-3</v>
      </c>
      <c r="H241" s="253">
        <f t="shared" si="87"/>
        <v>1.0677799999999999E-2</v>
      </c>
      <c r="I241" s="253">
        <f t="shared" si="87"/>
        <v>1.33534E-2</v>
      </c>
      <c r="J241" s="253">
        <f t="shared" si="87"/>
        <v>1.8065100000000001E-2</v>
      </c>
      <c r="K241" s="253">
        <f t="shared" si="87"/>
        <v>2.2079600000000001E-2</v>
      </c>
      <c r="L241" s="253">
        <f t="shared" si="87"/>
        <v>3.7727900000000002E-2</v>
      </c>
      <c r="M241" s="253">
        <f t="shared" si="87"/>
        <v>4.9831800000000002E-2</v>
      </c>
      <c r="N241" s="253">
        <f t="shared" si="87"/>
        <v>-1.6169999999999999E-3</v>
      </c>
      <c r="O241" s="253">
        <f t="shared" si="87"/>
        <v>-1.9168E-3</v>
      </c>
      <c r="P241" s="253">
        <f t="shared" si="87"/>
        <v>-2.611E-4</v>
      </c>
      <c r="Q241" s="253">
        <f t="shared" si="87"/>
        <v>2.5140000000000002E-3</v>
      </c>
      <c r="R241" s="253">
        <f t="shared" si="87"/>
        <v>5.2078999999999997E-3</v>
      </c>
      <c r="S241" s="253">
        <f t="shared" si="87"/>
        <v>7.3673000000000002E-3</v>
      </c>
      <c r="T241" s="253">
        <f t="shared" si="87"/>
        <v>9.2627999999999999E-3</v>
      </c>
      <c r="U241" s="253">
        <f t="shared" si="87"/>
        <v>1.1930700000000001E-2</v>
      </c>
      <c r="V241" s="253">
        <f t="shared" si="87"/>
        <v>1.4413199999999999E-2</v>
      </c>
      <c r="W241" s="253">
        <f t="shared" si="87"/>
        <v>2.9962300000000001E-2</v>
      </c>
      <c r="X241" s="253">
        <f t="shared" si="87"/>
        <v>4.4859900000000001E-2</v>
      </c>
      <c r="Y241" s="253">
        <f t="shared" si="87"/>
        <v>5.8045199999999998E-2</v>
      </c>
      <c r="Z241" s="253">
        <f t="shared" si="87"/>
        <v>7.0140400000000006E-2</v>
      </c>
      <c r="AA241" s="253">
        <f t="shared" si="87"/>
        <v>8.1611900000000001E-2</v>
      </c>
      <c r="AB241" s="253">
        <f t="shared" si="87"/>
        <v>9.2752000000000001E-2</v>
      </c>
      <c r="AC241" s="253">
        <f t="shared" si="87"/>
        <v>0.1037261</v>
      </c>
      <c r="AD241" s="253">
        <f t="shared" si="87"/>
        <v>0.1146214</v>
      </c>
      <c r="AE241" s="253">
        <f t="shared" si="87"/>
        <v>0.12548229999999999</v>
      </c>
      <c r="AF241" s="253">
        <f t="shared" si="87"/>
        <v>1.0864E-3</v>
      </c>
      <c r="AG241" s="253">
        <f t="shared" si="87"/>
        <v>7.3280000000000003E-4</v>
      </c>
      <c r="AH241" s="253">
        <f t="shared" si="87"/>
        <v>2.3671E-3</v>
      </c>
      <c r="AI241" s="253">
        <f t="shared" si="87"/>
        <v>5.3343000000000002E-3</v>
      </c>
      <c r="AJ241" s="253">
        <f t="shared" si="87"/>
        <v>8.3736000000000001E-3</v>
      </c>
      <c r="AK241" s="253">
        <f t="shared" si="87"/>
        <v>1.09251E-2</v>
      </c>
      <c r="AL241" s="253">
        <f t="shared" si="87"/>
        <v>1.3703699999999999E-2</v>
      </c>
      <c r="AM241" s="253">
        <f t="shared" si="87"/>
        <v>1.83327E-2</v>
      </c>
      <c r="AN241" s="253">
        <f t="shared" si="87"/>
        <v>2.2135700000000001E-2</v>
      </c>
      <c r="AO241" s="253">
        <f t="shared" si="87"/>
        <v>4.05318E-2</v>
      </c>
      <c r="AP241" s="253">
        <f t="shared" si="87"/>
        <v>6.0503700000000001E-2</v>
      </c>
      <c r="AQ241" s="253">
        <f t="shared" si="87"/>
        <v>8.4141099999999996E-2</v>
      </c>
      <c r="AR241" s="253">
        <f t="shared" si="87"/>
        <v>0.10830190000000001</v>
      </c>
      <c r="AS241" s="253">
        <f t="shared" si="87"/>
        <v>0.1404224</v>
      </c>
      <c r="AT241" s="253">
        <f t="shared" si="87"/>
        <v>0.16734170000000001</v>
      </c>
      <c r="AU241" s="253">
        <f t="shared" si="87"/>
        <v>0.18589610000000001</v>
      </c>
      <c r="AV241" s="253">
        <f t="shared" si="87"/>
        <v>0.20096700000000001</v>
      </c>
      <c r="AW241" s="253">
        <f t="shared" si="87"/>
        <v>0.2134016</v>
      </c>
      <c r="AX241" s="253">
        <f t="shared" si="87"/>
        <v>3.3819999999999998E-4</v>
      </c>
      <c r="AY241" s="253">
        <f t="shared" si="87"/>
        <v>7.5270000000000003E-4</v>
      </c>
      <c r="AZ241" s="253">
        <f t="shared" si="87"/>
        <v>1.6546E-3</v>
      </c>
      <c r="BA241" s="253">
        <f t="shared" si="87"/>
        <v>2.5885999999999999E-3</v>
      </c>
      <c r="BB241" s="253">
        <f t="shared" si="87"/>
        <v>3.4878999999999999E-3</v>
      </c>
      <c r="BC241" s="253">
        <f t="shared" si="87"/>
        <v>4.5351000000000002E-3</v>
      </c>
      <c r="BD241" s="253">
        <f t="shared" si="87"/>
        <v>5.5998000000000003E-3</v>
      </c>
      <c r="BE241" s="253">
        <f t="shared" si="87"/>
        <v>7.7539999999999996E-3</v>
      </c>
      <c r="BF241" s="253">
        <f t="shared" si="87"/>
        <v>9.4435000000000005E-3</v>
      </c>
      <c r="BG241" s="253">
        <f t="shared" si="87"/>
        <v>2.0480600000000002E-2</v>
      </c>
      <c r="BH241" s="253">
        <f t="shared" si="87"/>
        <v>3.0572599999999998E-2</v>
      </c>
      <c r="BI241" s="253">
        <f t="shared" si="87"/>
        <v>4.03694E-2</v>
      </c>
      <c r="BJ241" s="253">
        <f t="shared" si="87"/>
        <v>5.0013200000000001E-2</v>
      </c>
      <c r="BK241" s="253">
        <f t="shared" si="87"/>
        <v>5.9579500000000001E-2</v>
      </c>
      <c r="BL241" s="253">
        <f t="shared" si="87"/>
        <v>6.9105600000000003E-2</v>
      </c>
      <c r="BM241" s="253">
        <f t="shared" si="87"/>
        <v>7.8609299999999993E-2</v>
      </c>
      <c r="BN241" s="253">
        <f t="shared" si="87"/>
        <v>8.8099899999999995E-2</v>
      </c>
      <c r="BO241" s="253">
        <f t="shared" ref="BO241:CF241" si="88">ROUND(BO59,7)</f>
        <v>9.7582100000000005E-2</v>
      </c>
      <c r="BP241" s="253">
        <f t="shared" si="88"/>
        <v>-1.4100000000000001E-5</v>
      </c>
      <c r="BQ241" s="253">
        <f t="shared" si="88"/>
        <v>-3.8999999999999999E-5</v>
      </c>
      <c r="BR241" s="253">
        <f t="shared" si="88"/>
        <v>-6.0600000000000003E-5</v>
      </c>
      <c r="BS241" s="253">
        <f t="shared" si="88"/>
        <v>-3.0300000000000001E-5</v>
      </c>
      <c r="BT241" s="253">
        <f t="shared" si="88"/>
        <v>9.2299999999999994E-5</v>
      </c>
      <c r="BU241" s="253">
        <f t="shared" si="88"/>
        <v>2.6899999999999998E-4</v>
      </c>
      <c r="BV241" s="253">
        <f t="shared" si="88"/>
        <v>4.8959999999999997E-4</v>
      </c>
      <c r="BW241" s="253">
        <f t="shared" si="88"/>
        <v>7.2360000000000002E-4</v>
      </c>
      <c r="BX241" s="253">
        <f t="shared" si="88"/>
        <v>1.2608000000000001E-3</v>
      </c>
      <c r="BY241" s="253">
        <f t="shared" si="88"/>
        <v>1.7576E-3</v>
      </c>
      <c r="BZ241" s="253">
        <f t="shared" si="88"/>
        <v>1.8867999999999999E-3</v>
      </c>
      <c r="CA241" s="253">
        <f t="shared" si="88"/>
        <v>-6.9740000000000004E-4</v>
      </c>
      <c r="CB241" s="253">
        <f t="shared" si="88"/>
        <v>2.41E-5</v>
      </c>
      <c r="CC241" s="253">
        <f t="shared" si="88"/>
        <v>8.5099999999999995E-5</v>
      </c>
      <c r="CD241" s="253">
        <f t="shared" si="88"/>
        <v>3.0691699999999999E-2</v>
      </c>
      <c r="CE241" s="253">
        <f t="shared" si="88"/>
        <v>-2.3880200000000001E-2</v>
      </c>
      <c r="CF241" s="253">
        <f t="shared" si="88"/>
        <v>-4.4422999999999997E-3</v>
      </c>
    </row>
    <row r="242" spans="1:84" ht="15.75" thickBot="1" x14ac:dyDescent="0.3">
      <c r="A242" s="86">
        <v>45</v>
      </c>
      <c r="B242" s="253">
        <f t="shared" si="2"/>
        <v>9.6399999999999999E-5</v>
      </c>
      <c r="C242" s="253">
        <f t="shared" ref="C242:BN242" si="89">ROUND(C60,7)</f>
        <v>3.949E-4</v>
      </c>
      <c r="D242" s="253">
        <f t="shared" si="89"/>
        <v>1.1245999999999999E-3</v>
      </c>
      <c r="E242" s="253">
        <f t="shared" si="89"/>
        <v>3.3565000000000001E-3</v>
      </c>
      <c r="F242" s="253">
        <f t="shared" si="89"/>
        <v>6.1596000000000003E-3</v>
      </c>
      <c r="G242" s="253">
        <f t="shared" si="89"/>
        <v>9.1528000000000009E-3</v>
      </c>
      <c r="H242" s="253">
        <f t="shared" si="89"/>
        <v>1.21248E-2</v>
      </c>
      <c r="I242" s="253">
        <f t="shared" si="89"/>
        <v>1.5164E-2</v>
      </c>
      <c r="J242" s="253">
        <f t="shared" si="89"/>
        <v>2.05154E-2</v>
      </c>
      <c r="K242" s="253">
        <f t="shared" si="89"/>
        <v>2.5076899999999999E-2</v>
      </c>
      <c r="L242" s="253">
        <f t="shared" si="89"/>
        <v>4.2848299999999999E-2</v>
      </c>
      <c r="M242" s="253">
        <f t="shared" si="89"/>
        <v>5.6414600000000002E-2</v>
      </c>
      <c r="N242" s="253">
        <f t="shared" si="89"/>
        <v>-1.6956E-3</v>
      </c>
      <c r="O242" s="253">
        <f t="shared" si="89"/>
        <v>-2.0163999999999998E-3</v>
      </c>
      <c r="P242" s="253">
        <f t="shared" si="89"/>
        <v>-1.85E-4</v>
      </c>
      <c r="Q242" s="253">
        <f t="shared" si="89"/>
        <v>2.9218999999999998E-3</v>
      </c>
      <c r="R242" s="253">
        <f t="shared" si="89"/>
        <v>5.9890000000000004E-3</v>
      </c>
      <c r="S242" s="253">
        <f t="shared" si="89"/>
        <v>8.4822999999999999E-3</v>
      </c>
      <c r="T242" s="253">
        <f t="shared" si="89"/>
        <v>1.0690099999999999E-2</v>
      </c>
      <c r="U242" s="253">
        <f t="shared" si="89"/>
        <v>1.38177E-2</v>
      </c>
      <c r="V242" s="253">
        <f t="shared" si="89"/>
        <v>1.6721099999999999E-2</v>
      </c>
      <c r="W242" s="253">
        <f t="shared" si="89"/>
        <v>3.47844E-2</v>
      </c>
      <c r="X242" s="253">
        <f t="shared" si="89"/>
        <v>5.2019799999999998E-2</v>
      </c>
      <c r="Y242" s="253">
        <f t="shared" si="89"/>
        <v>6.7230200000000004E-2</v>
      </c>
      <c r="Z242" s="253">
        <f t="shared" si="89"/>
        <v>8.1163100000000002E-2</v>
      </c>
      <c r="AA242" s="253">
        <f t="shared" si="89"/>
        <v>9.4370599999999999E-2</v>
      </c>
      <c r="AB242" s="253">
        <f t="shared" si="89"/>
        <v>0.107195</v>
      </c>
      <c r="AC242" s="253">
        <f t="shared" si="89"/>
        <v>0.1198288</v>
      </c>
      <c r="AD242" s="253">
        <f t="shared" si="89"/>
        <v>0.13237299999999999</v>
      </c>
      <c r="AE242" s="253">
        <f t="shared" si="89"/>
        <v>0.1448786</v>
      </c>
      <c r="AF242" s="253">
        <f t="shared" si="89"/>
        <v>1.2378999999999999E-3</v>
      </c>
      <c r="AG242" s="253">
        <f t="shared" si="89"/>
        <v>8.987E-4</v>
      </c>
      <c r="AH242" s="253">
        <f t="shared" si="89"/>
        <v>2.8207000000000002E-3</v>
      </c>
      <c r="AI242" s="253">
        <f t="shared" si="89"/>
        <v>6.2727E-3</v>
      </c>
      <c r="AJ242" s="253">
        <f t="shared" si="89"/>
        <v>9.8317999999999999E-3</v>
      </c>
      <c r="AK242" s="253">
        <f t="shared" si="89"/>
        <v>1.2834699999999999E-2</v>
      </c>
      <c r="AL242" s="253">
        <f t="shared" si="89"/>
        <v>1.6108399999999998E-2</v>
      </c>
      <c r="AM242" s="253">
        <f t="shared" si="89"/>
        <v>2.15523E-2</v>
      </c>
      <c r="AN242" s="253">
        <f t="shared" si="89"/>
        <v>2.5993599999999999E-2</v>
      </c>
      <c r="AO242" s="253">
        <f t="shared" si="89"/>
        <v>4.6950600000000002E-2</v>
      </c>
      <c r="AP242" s="253">
        <f t="shared" si="89"/>
        <v>6.9360199999999997E-2</v>
      </c>
      <c r="AQ242" s="253">
        <f t="shared" si="89"/>
        <v>9.6791000000000002E-2</v>
      </c>
      <c r="AR242" s="253">
        <f t="shared" si="89"/>
        <v>0.1264642</v>
      </c>
      <c r="AS242" s="253">
        <f t="shared" si="89"/>
        <v>0.16734170000000001</v>
      </c>
      <c r="AT242" s="253">
        <f t="shared" si="89"/>
        <v>0.20366039999999999</v>
      </c>
      <c r="AU242" s="253">
        <f t="shared" si="89"/>
        <v>0.2306472</v>
      </c>
      <c r="AV242" s="253">
        <f t="shared" si="89"/>
        <v>0.25353819999999999</v>
      </c>
      <c r="AW242" s="253">
        <f t="shared" si="89"/>
        <v>0.27302959999999998</v>
      </c>
      <c r="AX242" s="253">
        <f t="shared" si="89"/>
        <v>4.1219999999999999E-4</v>
      </c>
      <c r="AY242" s="253">
        <f t="shared" si="89"/>
        <v>9.0569999999999995E-4</v>
      </c>
      <c r="AZ242" s="253">
        <f t="shared" si="89"/>
        <v>1.9480000000000001E-3</v>
      </c>
      <c r="BA242" s="253">
        <f t="shared" si="89"/>
        <v>3.0033E-3</v>
      </c>
      <c r="BB242" s="253">
        <f t="shared" si="89"/>
        <v>4.0118000000000003E-3</v>
      </c>
      <c r="BC242" s="253">
        <f t="shared" si="89"/>
        <v>5.1909E-3</v>
      </c>
      <c r="BD242" s="253">
        <f t="shared" si="89"/>
        <v>6.3921999999999998E-3</v>
      </c>
      <c r="BE242" s="253">
        <f t="shared" si="89"/>
        <v>8.8313000000000003E-3</v>
      </c>
      <c r="BF242" s="253">
        <f t="shared" si="89"/>
        <v>1.0749099999999999E-2</v>
      </c>
      <c r="BG242" s="253">
        <f t="shared" si="89"/>
        <v>2.3307700000000001E-2</v>
      </c>
      <c r="BH242" s="253">
        <f t="shared" si="89"/>
        <v>3.4780199999999997E-2</v>
      </c>
      <c r="BI242" s="253">
        <f t="shared" si="89"/>
        <v>4.5909899999999997E-2</v>
      </c>
      <c r="BJ242" s="253">
        <f t="shared" si="89"/>
        <v>5.6863700000000003E-2</v>
      </c>
      <c r="BK242" s="253">
        <f t="shared" si="89"/>
        <v>6.7728999999999998E-2</v>
      </c>
      <c r="BL242" s="253">
        <f t="shared" si="89"/>
        <v>7.8548499999999993E-2</v>
      </c>
      <c r="BM242" s="253">
        <f t="shared" si="89"/>
        <v>8.9342699999999997E-2</v>
      </c>
      <c r="BN242" s="253">
        <f t="shared" si="89"/>
        <v>0.10012210000000001</v>
      </c>
      <c r="BO242" s="253">
        <f t="shared" ref="BO242:CF242" si="90">ROUND(BO60,7)</f>
        <v>0.1108919</v>
      </c>
      <c r="BP242" s="253">
        <f t="shared" si="90"/>
        <v>-1.52E-5</v>
      </c>
      <c r="BQ242" s="253">
        <f t="shared" si="90"/>
        <v>-4.1399999999999997E-5</v>
      </c>
      <c r="BR242" s="253">
        <f t="shared" si="90"/>
        <v>-6.1500000000000004E-5</v>
      </c>
      <c r="BS242" s="253">
        <f t="shared" si="90"/>
        <v>-1.08E-5</v>
      </c>
      <c r="BT242" s="253">
        <f t="shared" si="90"/>
        <v>1.5430000000000001E-4</v>
      </c>
      <c r="BU242" s="253">
        <f t="shared" si="90"/>
        <v>3.8890000000000002E-4</v>
      </c>
      <c r="BV242" s="253">
        <f t="shared" si="90"/>
        <v>6.8559999999999997E-4</v>
      </c>
      <c r="BW242" s="253">
        <f t="shared" si="90"/>
        <v>1.0042E-3</v>
      </c>
      <c r="BX242" s="253">
        <f t="shared" si="90"/>
        <v>1.7537E-3</v>
      </c>
      <c r="BY242" s="253">
        <f t="shared" si="90"/>
        <v>2.47E-3</v>
      </c>
      <c r="BZ242" s="253">
        <f t="shared" si="90"/>
        <v>2.8419999999999999E-3</v>
      </c>
      <c r="CA242" s="253">
        <f t="shared" si="90"/>
        <v>-7.3309999999999998E-4</v>
      </c>
      <c r="CB242" s="253">
        <f t="shared" si="90"/>
        <v>6.7000000000000002E-5</v>
      </c>
      <c r="CC242" s="253">
        <f t="shared" si="90"/>
        <v>1.009E-4</v>
      </c>
      <c r="CD242" s="253">
        <f t="shared" si="90"/>
        <v>3.5719000000000001E-2</v>
      </c>
      <c r="CE242" s="253">
        <f t="shared" si="90"/>
        <v>-2.9184499999999999E-2</v>
      </c>
      <c r="CF242" s="253">
        <f t="shared" si="90"/>
        <v>-5.3280000000000003E-3</v>
      </c>
    </row>
    <row r="243" spans="1:84" ht="15.75" thickBot="1" x14ac:dyDescent="0.3">
      <c r="A243" s="86">
        <v>46</v>
      </c>
      <c r="B243" s="253">
        <f t="shared" si="2"/>
        <v>1.125E-4</v>
      </c>
      <c r="C243" s="253">
        <f t="shared" ref="C243:BN243" si="91">ROUND(C61,7)</f>
        <v>4.4559999999999999E-4</v>
      </c>
      <c r="D243" s="253">
        <f t="shared" si="91"/>
        <v>1.2394999999999999E-3</v>
      </c>
      <c r="E243" s="253">
        <f t="shared" si="91"/>
        <v>3.6278999999999999E-3</v>
      </c>
      <c r="F243" s="253">
        <f t="shared" si="91"/>
        <v>6.6306000000000004E-3</v>
      </c>
      <c r="G243" s="253">
        <f t="shared" si="91"/>
        <v>9.8542999999999999E-3</v>
      </c>
      <c r="H243" s="253">
        <f t="shared" si="91"/>
        <v>1.3066599999999999E-2</v>
      </c>
      <c r="I243" s="253">
        <f t="shared" si="91"/>
        <v>1.63581E-2</v>
      </c>
      <c r="J243" s="253">
        <f t="shared" si="91"/>
        <v>2.21686E-2</v>
      </c>
      <c r="K243" s="253">
        <f t="shared" si="91"/>
        <v>2.7136400000000001E-2</v>
      </c>
      <c r="L243" s="253">
        <f t="shared" si="91"/>
        <v>4.6519499999999998E-2</v>
      </c>
      <c r="M243" s="253">
        <f t="shared" si="91"/>
        <v>6.1086599999999998E-2</v>
      </c>
      <c r="N243" s="253">
        <f t="shared" si="91"/>
        <v>-1.7179999999999999E-3</v>
      </c>
      <c r="O243" s="253">
        <f t="shared" si="91"/>
        <v>-2.0251000000000002E-3</v>
      </c>
      <c r="P243" s="253">
        <f t="shared" si="91"/>
        <v>-5.9799999999999997E-5</v>
      </c>
      <c r="Q243" s="253">
        <f t="shared" si="91"/>
        <v>3.2756E-3</v>
      </c>
      <c r="R243" s="253">
        <f t="shared" si="91"/>
        <v>6.6071999999999997E-3</v>
      </c>
      <c r="S243" s="253">
        <f t="shared" si="91"/>
        <v>9.3436999999999999E-3</v>
      </c>
      <c r="T243" s="253">
        <f t="shared" si="91"/>
        <v>1.1786E-2</v>
      </c>
      <c r="U243" s="253">
        <f t="shared" si="91"/>
        <v>1.52756E-2</v>
      </c>
      <c r="V243" s="253">
        <f t="shared" si="91"/>
        <v>1.8530999999999999E-2</v>
      </c>
      <c r="W243" s="253">
        <f t="shared" si="91"/>
        <v>3.8784100000000002E-2</v>
      </c>
      <c r="X243" s="253">
        <f t="shared" si="91"/>
        <v>5.8036600000000001E-2</v>
      </c>
      <c r="Y243" s="253">
        <f t="shared" si="91"/>
        <v>7.4974899999999997E-2</v>
      </c>
      <c r="Z243" s="253">
        <f t="shared" si="91"/>
        <v>9.0470900000000007E-2</v>
      </c>
      <c r="AA243" s="253">
        <f t="shared" si="91"/>
        <v>0.1051535</v>
      </c>
      <c r="AB243" s="253">
        <f t="shared" si="91"/>
        <v>0.1194084</v>
      </c>
      <c r="AC243" s="253">
        <f t="shared" si="91"/>
        <v>0.13345119999999999</v>
      </c>
      <c r="AD243" s="253">
        <f t="shared" si="91"/>
        <v>0.14739459999999999</v>
      </c>
      <c r="AE243" s="253">
        <f t="shared" si="91"/>
        <v>0.16129550000000001</v>
      </c>
      <c r="AF243" s="253">
        <f t="shared" si="91"/>
        <v>1.2646000000000001E-3</v>
      </c>
      <c r="AG243" s="253">
        <f t="shared" si="91"/>
        <v>9.8759999999999994E-4</v>
      </c>
      <c r="AH243" s="253">
        <f t="shared" si="91"/>
        <v>3.1461000000000002E-3</v>
      </c>
      <c r="AI243" s="253">
        <f t="shared" si="91"/>
        <v>6.9553000000000002E-3</v>
      </c>
      <c r="AJ243" s="253">
        <f t="shared" si="91"/>
        <v>1.08907E-2</v>
      </c>
      <c r="AK243" s="253">
        <f t="shared" si="91"/>
        <v>1.4214600000000001E-2</v>
      </c>
      <c r="AL243" s="253">
        <f t="shared" si="91"/>
        <v>1.78367E-2</v>
      </c>
      <c r="AM243" s="253">
        <f t="shared" si="91"/>
        <v>2.38453E-2</v>
      </c>
      <c r="AN243" s="253">
        <f t="shared" si="91"/>
        <v>2.87245E-2</v>
      </c>
      <c r="AO243" s="253">
        <f t="shared" si="91"/>
        <v>5.1332500000000003E-2</v>
      </c>
      <c r="AP243" s="253">
        <f t="shared" si="91"/>
        <v>7.4951199999999996E-2</v>
      </c>
      <c r="AQ243" s="253">
        <f t="shared" si="91"/>
        <v>0.10449360000000001</v>
      </c>
      <c r="AR243" s="253">
        <f t="shared" si="91"/>
        <v>0.1380344</v>
      </c>
      <c r="AS243" s="253">
        <f t="shared" si="91"/>
        <v>0.18589610000000001</v>
      </c>
      <c r="AT243" s="253">
        <f t="shared" si="91"/>
        <v>0.2306472</v>
      </c>
      <c r="AU243" s="253">
        <f t="shared" si="91"/>
        <v>0.26600550000000001</v>
      </c>
      <c r="AV243" s="253">
        <f t="shared" si="91"/>
        <v>0.29713020000000001</v>
      </c>
      <c r="AW243" s="253">
        <f t="shared" si="91"/>
        <v>0.32438860000000003</v>
      </c>
      <c r="AX243" s="253">
        <f t="shared" si="91"/>
        <v>4.682E-4</v>
      </c>
      <c r="AY243" s="253">
        <f t="shared" si="91"/>
        <v>1.0195E-3</v>
      </c>
      <c r="AZ243" s="253">
        <f t="shared" si="91"/>
        <v>2.1565E-3</v>
      </c>
      <c r="BA243" s="253">
        <f t="shared" si="91"/>
        <v>3.2862E-3</v>
      </c>
      <c r="BB243" s="253">
        <f t="shared" si="91"/>
        <v>4.3597000000000002E-3</v>
      </c>
      <c r="BC243" s="253">
        <f t="shared" si="91"/>
        <v>5.6201999999999997E-3</v>
      </c>
      <c r="BD243" s="253">
        <f t="shared" si="91"/>
        <v>6.9078999999999998E-3</v>
      </c>
      <c r="BE243" s="253">
        <f t="shared" si="91"/>
        <v>9.5323000000000005E-3</v>
      </c>
      <c r="BF243" s="253">
        <f t="shared" si="91"/>
        <v>1.16028E-2</v>
      </c>
      <c r="BG243" s="253">
        <f t="shared" si="91"/>
        <v>2.5193500000000001E-2</v>
      </c>
      <c r="BH243" s="253">
        <f t="shared" si="91"/>
        <v>3.7608599999999999E-2</v>
      </c>
      <c r="BI243" s="253">
        <f t="shared" si="91"/>
        <v>4.9647499999999997E-2</v>
      </c>
      <c r="BJ243" s="253">
        <f t="shared" si="91"/>
        <v>6.1494E-2</v>
      </c>
      <c r="BK243" s="253">
        <f t="shared" si="91"/>
        <v>7.3244199999999995E-2</v>
      </c>
      <c r="BL243" s="253">
        <f t="shared" si="91"/>
        <v>8.4944699999999998E-2</v>
      </c>
      <c r="BM243" s="253">
        <f t="shared" si="91"/>
        <v>9.6617700000000001E-2</v>
      </c>
      <c r="BN243" s="253">
        <f t="shared" si="91"/>
        <v>0.1082747</v>
      </c>
      <c r="BO243" s="253">
        <f t="shared" ref="BO243:CF243" si="92">ROUND(BO61,7)</f>
        <v>0.1199214</v>
      </c>
      <c r="BP243" s="253">
        <f t="shared" si="92"/>
        <v>-1.7900000000000001E-5</v>
      </c>
      <c r="BQ243" s="253">
        <f t="shared" si="92"/>
        <v>-4.9299999999999999E-5</v>
      </c>
      <c r="BR243" s="253">
        <f t="shared" si="92"/>
        <v>-7.4499999999999995E-5</v>
      </c>
      <c r="BS243" s="253">
        <f t="shared" si="92"/>
        <v>-1.8099999999999999E-5</v>
      </c>
      <c r="BT243" s="253">
        <f t="shared" si="92"/>
        <v>1.7699999999999999E-4</v>
      </c>
      <c r="BU243" s="253">
        <f t="shared" si="92"/>
        <v>4.6040000000000002E-4</v>
      </c>
      <c r="BV243" s="253">
        <f t="shared" si="92"/>
        <v>8.2459999999999999E-4</v>
      </c>
      <c r="BW243" s="253">
        <f t="shared" si="92"/>
        <v>1.2221999999999999E-3</v>
      </c>
      <c r="BX243" s="253">
        <f t="shared" si="92"/>
        <v>2.1733999999999998E-3</v>
      </c>
      <c r="BY243" s="253">
        <f t="shared" si="92"/>
        <v>3.1032E-3</v>
      </c>
      <c r="BZ243" s="253">
        <f t="shared" si="92"/>
        <v>3.7347999999999999E-3</v>
      </c>
      <c r="CA243" s="253">
        <f t="shared" si="92"/>
        <v>-7.2590000000000003E-4</v>
      </c>
      <c r="CB243" s="253">
        <f t="shared" si="92"/>
        <v>1.1519999999999999E-4</v>
      </c>
      <c r="CC243" s="253">
        <f t="shared" si="92"/>
        <v>1.103E-4</v>
      </c>
      <c r="CD243" s="253">
        <f t="shared" si="92"/>
        <v>3.9638199999999998E-2</v>
      </c>
      <c r="CE243" s="253">
        <f t="shared" si="92"/>
        <v>-3.2978599999999997E-2</v>
      </c>
      <c r="CF243" s="253">
        <f t="shared" si="92"/>
        <v>-5.4311000000000003E-3</v>
      </c>
    </row>
    <row r="244" spans="1:84" ht="15.75" thickBot="1" x14ac:dyDescent="0.3">
      <c r="A244" s="86">
        <v>47</v>
      </c>
      <c r="B244" s="253">
        <f t="shared" si="2"/>
        <v>1.2640000000000001E-4</v>
      </c>
      <c r="C244" s="253">
        <f t="shared" ref="C244:BN244" si="93">ROUND(C62,7)</f>
        <v>4.8859999999999995E-4</v>
      </c>
      <c r="D244" s="253">
        <f t="shared" si="93"/>
        <v>1.3370000000000001E-3</v>
      </c>
      <c r="E244" s="253">
        <f t="shared" si="93"/>
        <v>3.8603999999999999E-3</v>
      </c>
      <c r="F244" s="253">
        <f t="shared" si="93"/>
        <v>7.0407000000000004E-3</v>
      </c>
      <c r="G244" s="253">
        <f t="shared" si="93"/>
        <v>1.04758E-2</v>
      </c>
      <c r="H244" s="253">
        <f t="shared" si="93"/>
        <v>1.3914899999999999E-2</v>
      </c>
      <c r="I244" s="253">
        <f t="shared" si="93"/>
        <v>1.7449200000000002E-2</v>
      </c>
      <c r="J244" s="253">
        <f t="shared" si="93"/>
        <v>2.3715400000000001E-2</v>
      </c>
      <c r="K244" s="253">
        <f t="shared" si="93"/>
        <v>2.9098099999999998E-2</v>
      </c>
      <c r="L244" s="253">
        <f t="shared" si="93"/>
        <v>5.0155499999999999E-2</v>
      </c>
      <c r="M244" s="253">
        <f t="shared" si="93"/>
        <v>6.5722199999999995E-2</v>
      </c>
      <c r="N244" s="253">
        <f t="shared" si="93"/>
        <v>-1.7685000000000001E-3</v>
      </c>
      <c r="O244" s="253">
        <f t="shared" si="93"/>
        <v>-2.0517000000000001E-3</v>
      </c>
      <c r="P244" s="253">
        <f t="shared" si="93"/>
        <v>6.9200000000000002E-5</v>
      </c>
      <c r="Q244" s="253">
        <f t="shared" si="93"/>
        <v>3.6399000000000002E-3</v>
      </c>
      <c r="R244" s="253">
        <f t="shared" si="93"/>
        <v>7.2271000000000002E-3</v>
      </c>
      <c r="S244" s="253">
        <f t="shared" si="93"/>
        <v>1.0190599999999999E-2</v>
      </c>
      <c r="T244" s="253">
        <f t="shared" si="93"/>
        <v>1.28513E-2</v>
      </c>
      <c r="U244" s="253">
        <f t="shared" si="93"/>
        <v>1.6685800000000001E-2</v>
      </c>
      <c r="V244" s="253">
        <f t="shared" si="93"/>
        <v>2.0295899999999999E-2</v>
      </c>
      <c r="W244" s="253">
        <f t="shared" si="93"/>
        <v>4.2862299999999999E-2</v>
      </c>
      <c r="X244" s="253">
        <f t="shared" si="93"/>
        <v>6.4247200000000004E-2</v>
      </c>
      <c r="Y244" s="253">
        <f t="shared" si="93"/>
        <v>8.3007499999999998E-2</v>
      </c>
      <c r="Z244" s="253">
        <f t="shared" si="93"/>
        <v>0.10015259999999999</v>
      </c>
      <c r="AA244" s="253">
        <f t="shared" si="93"/>
        <v>0.1163917</v>
      </c>
      <c r="AB244" s="253">
        <f t="shared" si="93"/>
        <v>0.13215560000000001</v>
      </c>
      <c r="AC244" s="253">
        <f t="shared" si="93"/>
        <v>0.14768410000000001</v>
      </c>
      <c r="AD244" s="253">
        <f t="shared" si="93"/>
        <v>0.16310250000000001</v>
      </c>
      <c r="AE244" s="253">
        <f t="shared" si="93"/>
        <v>0.17847379999999999</v>
      </c>
      <c r="AF244" s="253">
        <f t="shared" si="93"/>
        <v>1.214E-3</v>
      </c>
      <c r="AG244" s="253">
        <f t="shared" si="93"/>
        <v>1.0223000000000001E-3</v>
      </c>
      <c r="AH244" s="253">
        <f t="shared" si="93"/>
        <v>3.4139000000000001E-3</v>
      </c>
      <c r="AI244" s="253">
        <f t="shared" si="93"/>
        <v>7.5532000000000004E-3</v>
      </c>
      <c r="AJ244" s="253">
        <f t="shared" si="93"/>
        <v>1.1824400000000001E-2</v>
      </c>
      <c r="AK244" s="253">
        <f t="shared" si="93"/>
        <v>1.5425400000000001E-2</v>
      </c>
      <c r="AL244" s="253">
        <f t="shared" si="93"/>
        <v>1.9342499999999999E-2</v>
      </c>
      <c r="AM244" s="253">
        <f t="shared" si="93"/>
        <v>2.58199E-2</v>
      </c>
      <c r="AN244" s="253">
        <f t="shared" si="93"/>
        <v>3.1062800000000002E-2</v>
      </c>
      <c r="AO244" s="253">
        <f t="shared" si="93"/>
        <v>5.5080999999999998E-2</v>
      </c>
      <c r="AP244" s="253">
        <f t="shared" si="93"/>
        <v>7.9544900000000002E-2</v>
      </c>
      <c r="AQ244" s="253">
        <f t="shared" si="93"/>
        <v>0.1105052</v>
      </c>
      <c r="AR244" s="253">
        <f t="shared" si="93"/>
        <v>0.14707790000000001</v>
      </c>
      <c r="AS244" s="253">
        <f t="shared" si="93"/>
        <v>0.20096700000000001</v>
      </c>
      <c r="AT244" s="253">
        <f t="shared" si="93"/>
        <v>0.25353819999999999</v>
      </c>
      <c r="AU244" s="253">
        <f t="shared" si="93"/>
        <v>0.29713020000000001</v>
      </c>
      <c r="AV244" s="253">
        <f t="shared" si="93"/>
        <v>0.3366632</v>
      </c>
      <c r="AW244" s="253">
        <f t="shared" si="93"/>
        <v>0.37208920000000001</v>
      </c>
      <c r="AX244" s="253">
        <f t="shared" si="93"/>
        <v>5.1519999999999995E-4</v>
      </c>
      <c r="AY244" s="253">
        <f t="shared" si="93"/>
        <v>1.1157000000000001E-3</v>
      </c>
      <c r="AZ244" s="253">
        <f t="shared" si="93"/>
        <v>2.3335000000000001E-3</v>
      </c>
      <c r="BA244" s="253">
        <f t="shared" si="93"/>
        <v>3.5270000000000002E-3</v>
      </c>
      <c r="BB244" s="253">
        <f t="shared" si="93"/>
        <v>4.6575999999999996E-3</v>
      </c>
      <c r="BC244" s="253">
        <f t="shared" si="93"/>
        <v>5.9905999999999996E-3</v>
      </c>
      <c r="BD244" s="253">
        <f t="shared" si="93"/>
        <v>7.3562000000000002E-3</v>
      </c>
      <c r="BE244" s="253">
        <f t="shared" si="93"/>
        <v>1.01501E-2</v>
      </c>
      <c r="BF244" s="253">
        <f t="shared" si="93"/>
        <v>1.23631E-2</v>
      </c>
      <c r="BG244" s="253">
        <f t="shared" si="93"/>
        <v>2.6917799999999999E-2</v>
      </c>
      <c r="BH244" s="253">
        <f t="shared" si="93"/>
        <v>4.02222E-2</v>
      </c>
      <c r="BI244" s="253">
        <f t="shared" si="93"/>
        <v>5.3119800000000002E-2</v>
      </c>
      <c r="BJ244" s="253">
        <f t="shared" si="93"/>
        <v>6.5809300000000001E-2</v>
      </c>
      <c r="BK244" s="253">
        <f t="shared" si="93"/>
        <v>7.8395000000000006E-2</v>
      </c>
      <c r="BL244" s="253">
        <f t="shared" si="93"/>
        <v>9.0926900000000005E-2</v>
      </c>
      <c r="BM244" s="253">
        <f t="shared" si="93"/>
        <v>0.1034294</v>
      </c>
      <c r="BN244" s="253">
        <f t="shared" si="93"/>
        <v>0.1159145</v>
      </c>
      <c r="BO244" s="253">
        <f t="shared" ref="BO244:CF244" si="94">ROUND(BO62,7)</f>
        <v>0.12838859999999999</v>
      </c>
      <c r="BP244" s="253">
        <f t="shared" si="94"/>
        <v>-2.2900000000000001E-5</v>
      </c>
      <c r="BQ244" s="253">
        <f t="shared" si="94"/>
        <v>-6.4300000000000004E-5</v>
      </c>
      <c r="BR244" s="253">
        <f t="shared" si="94"/>
        <v>-1.022E-4</v>
      </c>
      <c r="BS244" s="253">
        <f t="shared" si="94"/>
        <v>-5.52E-5</v>
      </c>
      <c r="BT244" s="253">
        <f t="shared" si="94"/>
        <v>1.5899999999999999E-4</v>
      </c>
      <c r="BU244" s="253">
        <f t="shared" si="94"/>
        <v>4.8440000000000001E-4</v>
      </c>
      <c r="BV244" s="253">
        <f t="shared" si="94"/>
        <v>9.0959999999999999E-4</v>
      </c>
      <c r="BW244" s="253">
        <f t="shared" si="94"/>
        <v>1.3814999999999999E-3</v>
      </c>
      <c r="BX244" s="253">
        <f t="shared" si="94"/>
        <v>2.5230999999999999E-3</v>
      </c>
      <c r="BY244" s="253">
        <f t="shared" si="94"/>
        <v>3.6556000000000002E-3</v>
      </c>
      <c r="BZ244" s="253">
        <f t="shared" si="94"/>
        <v>4.5195000000000001E-3</v>
      </c>
      <c r="CA244" s="253">
        <f t="shared" si="94"/>
        <v>-7.1199999999999996E-4</v>
      </c>
      <c r="CB244" s="253">
        <f t="shared" si="94"/>
        <v>1.605E-4</v>
      </c>
      <c r="CC244" s="253">
        <f t="shared" si="94"/>
        <v>1.167E-4</v>
      </c>
      <c r="CD244" s="253">
        <f t="shared" si="94"/>
        <v>4.3468100000000003E-2</v>
      </c>
      <c r="CE244" s="253">
        <f t="shared" si="94"/>
        <v>-3.5979799999999999E-2</v>
      </c>
      <c r="CF244" s="253">
        <f t="shared" si="94"/>
        <v>-4.9402999999999999E-3</v>
      </c>
    </row>
    <row r="245" spans="1:84" ht="15.75" thickBot="1" x14ac:dyDescent="0.3">
      <c r="A245" s="86">
        <v>48</v>
      </c>
      <c r="B245" s="253">
        <f t="shared" si="2"/>
        <v>1.381E-4</v>
      </c>
      <c r="C245" s="253">
        <f t="shared" ref="C245:BN245" si="95">ROUND(C63,7)</f>
        <v>5.2439999999999995E-4</v>
      </c>
      <c r="D245" s="253">
        <f t="shared" si="95"/>
        <v>1.4208999999999999E-3</v>
      </c>
      <c r="E245" s="253">
        <f t="shared" si="95"/>
        <v>4.0696999999999999E-3</v>
      </c>
      <c r="F245" s="253">
        <f t="shared" si="95"/>
        <v>7.4199000000000001E-3</v>
      </c>
      <c r="G245" s="253">
        <f t="shared" si="95"/>
        <v>1.10607E-2</v>
      </c>
      <c r="H245" s="253">
        <f t="shared" si="95"/>
        <v>1.4723999999999999E-2</v>
      </c>
      <c r="I245" s="253">
        <f t="shared" si="95"/>
        <v>1.8501699999999999E-2</v>
      </c>
      <c r="J245" s="253">
        <f t="shared" si="95"/>
        <v>2.5234199999999998E-2</v>
      </c>
      <c r="K245" s="253">
        <f t="shared" si="95"/>
        <v>3.1049199999999999E-2</v>
      </c>
      <c r="L245" s="253">
        <f t="shared" si="95"/>
        <v>5.3866400000000002E-2</v>
      </c>
      <c r="M245" s="253">
        <f t="shared" si="95"/>
        <v>7.0461499999999996E-2</v>
      </c>
      <c r="N245" s="253">
        <f t="shared" si="95"/>
        <v>-1.8582E-3</v>
      </c>
      <c r="O245" s="253">
        <f t="shared" si="95"/>
        <v>-2.1164000000000001E-3</v>
      </c>
      <c r="P245" s="253">
        <f t="shared" si="95"/>
        <v>1.838E-4</v>
      </c>
      <c r="Q245" s="253">
        <f t="shared" si="95"/>
        <v>4.0063E-3</v>
      </c>
      <c r="R245" s="253">
        <f t="shared" si="95"/>
        <v>7.8487999999999995E-3</v>
      </c>
      <c r="S245" s="253">
        <f t="shared" si="95"/>
        <v>1.1029000000000001E-2</v>
      </c>
      <c r="T245" s="253">
        <f t="shared" si="95"/>
        <v>1.38954E-2</v>
      </c>
      <c r="U245" s="253">
        <f t="shared" si="95"/>
        <v>1.8058899999999999E-2</v>
      </c>
      <c r="V245" s="253">
        <f t="shared" si="95"/>
        <v>2.2022E-2</v>
      </c>
      <c r="W245" s="253">
        <f t="shared" si="95"/>
        <v>4.6973099999999997E-2</v>
      </c>
      <c r="X245" s="253">
        <f t="shared" si="95"/>
        <v>7.0559399999999994E-2</v>
      </c>
      <c r="Y245" s="253">
        <f t="shared" si="95"/>
        <v>9.1198799999999997E-2</v>
      </c>
      <c r="Z245" s="253">
        <f t="shared" si="95"/>
        <v>0.1100458</v>
      </c>
      <c r="AA245" s="253">
        <f t="shared" si="95"/>
        <v>0.1278919</v>
      </c>
      <c r="AB245" s="253">
        <f t="shared" si="95"/>
        <v>0.1452137</v>
      </c>
      <c r="AC245" s="253">
        <f t="shared" si="95"/>
        <v>0.16227559999999999</v>
      </c>
      <c r="AD245" s="253">
        <f t="shared" si="95"/>
        <v>0.17921580000000001</v>
      </c>
      <c r="AE245" s="253">
        <f t="shared" si="95"/>
        <v>0.19610379999999999</v>
      </c>
      <c r="AF245" s="253">
        <f t="shared" si="95"/>
        <v>1.1084999999999999E-3</v>
      </c>
      <c r="AG245" s="253">
        <f t="shared" si="95"/>
        <v>1.0135999999999999E-3</v>
      </c>
      <c r="AH245" s="253">
        <f t="shared" si="95"/>
        <v>3.6329999999999999E-3</v>
      </c>
      <c r="AI245" s="253">
        <f t="shared" si="95"/>
        <v>8.0827E-3</v>
      </c>
      <c r="AJ245" s="253">
        <f t="shared" si="95"/>
        <v>1.26602E-2</v>
      </c>
      <c r="AK245" s="253">
        <f t="shared" si="95"/>
        <v>1.65054E-2</v>
      </c>
      <c r="AL245" s="253">
        <f t="shared" si="95"/>
        <v>2.0676400000000001E-2</v>
      </c>
      <c r="AM245" s="253">
        <f t="shared" si="95"/>
        <v>2.7548900000000001E-2</v>
      </c>
      <c r="AN245" s="253">
        <f t="shared" si="95"/>
        <v>3.3098099999999998E-2</v>
      </c>
      <c r="AO245" s="253">
        <f t="shared" si="95"/>
        <v>5.83657E-2</v>
      </c>
      <c r="AP245" s="253">
        <f t="shared" si="95"/>
        <v>8.3487199999999998E-2</v>
      </c>
      <c r="AQ245" s="253">
        <f t="shared" si="95"/>
        <v>0.1154215</v>
      </c>
      <c r="AR245" s="253">
        <f t="shared" si="95"/>
        <v>0.15437010000000001</v>
      </c>
      <c r="AS245" s="253">
        <f t="shared" si="95"/>
        <v>0.2134016</v>
      </c>
      <c r="AT245" s="253">
        <f t="shared" si="95"/>
        <v>0.27302959999999998</v>
      </c>
      <c r="AU245" s="253">
        <f t="shared" si="95"/>
        <v>0.32438860000000003</v>
      </c>
      <c r="AV245" s="253">
        <f t="shared" si="95"/>
        <v>0.37208920000000001</v>
      </c>
      <c r="AW245" s="253">
        <f t="shared" si="95"/>
        <v>0.41563349999999999</v>
      </c>
      <c r="AX245" s="253">
        <f t="shared" si="95"/>
        <v>5.5349999999999996E-4</v>
      </c>
      <c r="AY245" s="253">
        <f t="shared" si="95"/>
        <v>1.1959E-3</v>
      </c>
      <c r="AZ245" s="253">
        <f t="shared" si="95"/>
        <v>2.4848000000000001E-3</v>
      </c>
      <c r="BA245" s="253">
        <f t="shared" si="95"/>
        <v>3.7366999999999999E-3</v>
      </c>
      <c r="BB245" s="253">
        <f t="shared" si="95"/>
        <v>4.9214999999999997E-3</v>
      </c>
      <c r="BC245" s="253">
        <f t="shared" si="95"/>
        <v>6.3236999999999998E-3</v>
      </c>
      <c r="BD245" s="253">
        <f t="shared" si="95"/>
        <v>7.7644999999999997E-3</v>
      </c>
      <c r="BE245" s="253">
        <f t="shared" si="95"/>
        <v>1.0722600000000001E-2</v>
      </c>
      <c r="BF245" s="253">
        <f t="shared" si="95"/>
        <v>1.3075399999999999E-2</v>
      </c>
      <c r="BG245" s="253">
        <f t="shared" si="95"/>
        <v>2.8571900000000001E-2</v>
      </c>
      <c r="BH245" s="253">
        <f t="shared" si="95"/>
        <v>4.2751699999999997E-2</v>
      </c>
      <c r="BI245" s="253">
        <f t="shared" si="95"/>
        <v>5.64956E-2</v>
      </c>
      <c r="BJ245" s="253">
        <f t="shared" si="95"/>
        <v>7.0015999999999995E-2</v>
      </c>
      <c r="BK245" s="253">
        <f t="shared" si="95"/>
        <v>8.3424799999999993E-2</v>
      </c>
      <c r="BL245" s="253">
        <f t="shared" si="95"/>
        <v>9.6776100000000004E-2</v>
      </c>
      <c r="BM245" s="253">
        <f t="shared" si="95"/>
        <v>0.1100957</v>
      </c>
      <c r="BN245" s="253">
        <f t="shared" si="95"/>
        <v>0.1233966</v>
      </c>
      <c r="BO245" s="253">
        <f t="shared" ref="BO245:CF245" si="96">ROUND(BO63,7)</f>
        <v>0.13668569999999999</v>
      </c>
      <c r="BP245" s="253">
        <f t="shared" si="96"/>
        <v>-2.9600000000000001E-5</v>
      </c>
      <c r="BQ245" s="253">
        <f t="shared" si="96"/>
        <v>-8.4800000000000001E-5</v>
      </c>
      <c r="BR245" s="253">
        <f t="shared" si="96"/>
        <v>-1.415E-4</v>
      </c>
      <c r="BS245" s="253">
        <f t="shared" si="96"/>
        <v>-1.158E-4</v>
      </c>
      <c r="BT245" s="253">
        <f t="shared" si="96"/>
        <v>1.08E-4</v>
      </c>
      <c r="BU245" s="253">
        <f t="shared" si="96"/>
        <v>4.6789999999999999E-4</v>
      </c>
      <c r="BV245" s="253">
        <f t="shared" si="96"/>
        <v>9.4600000000000001E-4</v>
      </c>
      <c r="BW245" s="253">
        <f t="shared" si="96"/>
        <v>1.4851E-3</v>
      </c>
      <c r="BX245" s="253">
        <f t="shared" si="96"/>
        <v>2.7981999999999998E-3</v>
      </c>
      <c r="BY245" s="253">
        <f t="shared" si="96"/>
        <v>4.1132E-3</v>
      </c>
      <c r="BZ245" s="253">
        <f t="shared" si="96"/>
        <v>5.1618999999999996E-3</v>
      </c>
      <c r="CA245" s="253">
        <f t="shared" si="96"/>
        <v>-6.9939999999999998E-4</v>
      </c>
      <c r="CB245" s="253">
        <f t="shared" si="96"/>
        <v>1.9880000000000001E-4</v>
      </c>
      <c r="CC245" s="253">
        <f t="shared" si="96"/>
        <v>1.2129999999999999E-4</v>
      </c>
      <c r="CD245" s="253">
        <f t="shared" si="96"/>
        <v>4.72372E-2</v>
      </c>
      <c r="CE245" s="253">
        <f t="shared" si="96"/>
        <v>-3.8313199999999999E-2</v>
      </c>
      <c r="CF245" s="253">
        <f t="shared" si="96"/>
        <v>-3.9808999999999999E-3</v>
      </c>
    </row>
    <row r="246" spans="1:84" ht="15.75" thickBot="1" x14ac:dyDescent="0.3">
      <c r="A246" s="86">
        <v>49</v>
      </c>
      <c r="B246" s="253">
        <f t="shared" si="2"/>
        <v>1.5E-6</v>
      </c>
      <c r="C246" s="253">
        <f t="shared" ref="C246:BN246" si="97">ROUND(C64,7)</f>
        <v>4.6E-6</v>
      </c>
      <c r="D246" s="253">
        <f t="shared" si="97"/>
        <v>9.9000000000000001E-6</v>
      </c>
      <c r="E246" s="253">
        <f t="shared" si="97"/>
        <v>1.9899999999999999E-5</v>
      </c>
      <c r="F246" s="253">
        <f t="shared" si="97"/>
        <v>2.8E-5</v>
      </c>
      <c r="G246" s="253">
        <f t="shared" si="97"/>
        <v>3.4900000000000001E-5</v>
      </c>
      <c r="H246" s="253">
        <f t="shared" si="97"/>
        <v>4.1100000000000003E-5</v>
      </c>
      <c r="I246" s="253">
        <f t="shared" si="97"/>
        <v>4.74E-5</v>
      </c>
      <c r="J246" s="253">
        <f t="shared" si="97"/>
        <v>5.77E-5</v>
      </c>
      <c r="K246" s="253">
        <f t="shared" si="97"/>
        <v>6.58E-5</v>
      </c>
      <c r="L246" s="253">
        <f t="shared" si="97"/>
        <v>9.2100000000000003E-5</v>
      </c>
      <c r="M246" s="253">
        <f t="shared" si="97"/>
        <v>1.082E-4</v>
      </c>
      <c r="N246" s="253">
        <f t="shared" si="97"/>
        <v>1.0499999999999999E-5</v>
      </c>
      <c r="O246" s="253">
        <f t="shared" si="97"/>
        <v>1.77E-5</v>
      </c>
      <c r="P246" s="253">
        <f t="shared" si="97"/>
        <v>3.0000000000000001E-5</v>
      </c>
      <c r="Q246" s="253">
        <f t="shared" si="97"/>
        <v>3.8099999999999998E-5</v>
      </c>
      <c r="R246" s="253">
        <f t="shared" si="97"/>
        <v>4.3399999999999998E-5</v>
      </c>
      <c r="S246" s="253">
        <f t="shared" si="97"/>
        <v>4.7299999999999998E-5</v>
      </c>
      <c r="T246" s="253">
        <f t="shared" si="97"/>
        <v>5.1999999999999997E-5</v>
      </c>
      <c r="U246" s="253">
        <f t="shared" si="97"/>
        <v>5.9799999999999997E-5</v>
      </c>
      <c r="V246" s="253">
        <f t="shared" si="97"/>
        <v>6.97E-5</v>
      </c>
      <c r="W246" s="253">
        <f t="shared" si="97"/>
        <v>1.3520000000000001E-4</v>
      </c>
      <c r="X246" s="253">
        <f t="shared" si="97"/>
        <v>1.8819999999999999E-4</v>
      </c>
      <c r="Y246" s="253">
        <f t="shared" si="97"/>
        <v>2.3029999999999999E-4</v>
      </c>
      <c r="Z246" s="253">
        <f t="shared" si="97"/>
        <v>2.6689999999999998E-4</v>
      </c>
      <c r="AA246" s="253">
        <f t="shared" si="97"/>
        <v>3.0069999999999999E-4</v>
      </c>
      <c r="AB246" s="253">
        <f t="shared" si="97"/>
        <v>3.3330000000000002E-4</v>
      </c>
      <c r="AC246" s="253">
        <f t="shared" si="97"/>
        <v>3.6539999999999999E-4</v>
      </c>
      <c r="AD246" s="253">
        <f t="shared" si="97"/>
        <v>3.9730000000000001E-4</v>
      </c>
      <c r="AE246" s="253">
        <f t="shared" si="97"/>
        <v>4.2930000000000003E-4</v>
      </c>
      <c r="AF246" s="253">
        <f t="shared" si="97"/>
        <v>6.1E-6</v>
      </c>
      <c r="AG246" s="253">
        <f t="shared" si="97"/>
        <v>1.2099999999999999E-5</v>
      </c>
      <c r="AH246" s="253">
        <f t="shared" si="97"/>
        <v>2.6100000000000001E-5</v>
      </c>
      <c r="AI246" s="253">
        <f t="shared" si="97"/>
        <v>3.8099999999999998E-5</v>
      </c>
      <c r="AJ246" s="253">
        <f t="shared" si="97"/>
        <v>4.7500000000000003E-5</v>
      </c>
      <c r="AK246" s="253">
        <f t="shared" si="97"/>
        <v>5.41E-5</v>
      </c>
      <c r="AL246" s="253">
        <f t="shared" si="97"/>
        <v>6.2100000000000005E-5</v>
      </c>
      <c r="AM246" s="253">
        <f t="shared" si="97"/>
        <v>7.4099999999999999E-5</v>
      </c>
      <c r="AN246" s="253">
        <f t="shared" si="97"/>
        <v>8.2999999999999998E-5</v>
      </c>
      <c r="AO246" s="253">
        <f t="shared" si="97"/>
        <v>1.2070000000000001E-4</v>
      </c>
      <c r="AP246" s="253">
        <f t="shared" si="97"/>
        <v>1.571E-4</v>
      </c>
      <c r="AQ246" s="253">
        <f t="shared" si="97"/>
        <v>2.0379999999999999E-4</v>
      </c>
      <c r="AR246" s="253">
        <f t="shared" si="97"/>
        <v>2.5779999999999998E-4</v>
      </c>
      <c r="AS246" s="253">
        <f t="shared" si="97"/>
        <v>3.3819999999999998E-4</v>
      </c>
      <c r="AT246" s="253">
        <f t="shared" si="97"/>
        <v>4.1219999999999999E-4</v>
      </c>
      <c r="AU246" s="253">
        <f t="shared" si="97"/>
        <v>4.682E-4</v>
      </c>
      <c r="AV246" s="253">
        <f t="shared" si="97"/>
        <v>5.1519999999999995E-4</v>
      </c>
      <c r="AW246" s="253">
        <f t="shared" si="97"/>
        <v>5.5349999999999996E-4</v>
      </c>
      <c r="AX246" s="253">
        <f t="shared" si="97"/>
        <v>5.8000000000000004E-6</v>
      </c>
      <c r="AY246" s="253">
        <f t="shared" si="97"/>
        <v>1.15E-5</v>
      </c>
      <c r="AZ246" s="253">
        <f t="shared" si="97"/>
        <v>2.0699999999999998E-5</v>
      </c>
      <c r="BA246" s="253">
        <f t="shared" si="97"/>
        <v>2.7699999999999999E-5</v>
      </c>
      <c r="BB246" s="253">
        <f t="shared" si="97"/>
        <v>3.3099999999999998E-5</v>
      </c>
      <c r="BC246" s="253">
        <f t="shared" si="97"/>
        <v>3.8999999999999999E-5</v>
      </c>
      <c r="BD246" s="253">
        <f t="shared" si="97"/>
        <v>4.46E-5</v>
      </c>
      <c r="BE246" s="253">
        <f t="shared" si="97"/>
        <v>5.5399999999999998E-5</v>
      </c>
      <c r="BF246" s="253">
        <f t="shared" si="97"/>
        <v>6.2700000000000006E-5</v>
      </c>
      <c r="BG246" s="253">
        <f t="shared" si="97"/>
        <v>1.172E-4</v>
      </c>
      <c r="BH246" s="253">
        <f t="shared" si="97"/>
        <v>1.6750000000000001E-4</v>
      </c>
      <c r="BI246" s="253">
        <f t="shared" si="97"/>
        <v>2.1689999999999999E-4</v>
      </c>
      <c r="BJ246" s="253">
        <f t="shared" si="97"/>
        <v>2.656E-4</v>
      </c>
      <c r="BK246" s="253">
        <f t="shared" si="97"/>
        <v>3.1409999999999999E-4</v>
      </c>
      <c r="BL246" s="253">
        <f t="shared" si="97"/>
        <v>3.6240000000000003E-4</v>
      </c>
      <c r="BM246" s="253">
        <f t="shared" si="97"/>
        <v>4.1060000000000001E-4</v>
      </c>
      <c r="BN246" s="253">
        <f t="shared" si="97"/>
        <v>4.5879999999999998E-4</v>
      </c>
      <c r="BO246" s="253">
        <f t="shared" ref="BO246:CF246" si="98">ROUND(BO64,7)</f>
        <v>5.0699999999999996E-4</v>
      </c>
      <c r="BP246" s="253">
        <f t="shared" si="98"/>
        <v>9.9999999999999995E-8</v>
      </c>
      <c r="BQ246" s="253">
        <f t="shared" si="98"/>
        <v>1.9999999999999999E-7</v>
      </c>
      <c r="BR246" s="253">
        <f t="shared" si="98"/>
        <v>4.9999999999999998E-7</v>
      </c>
      <c r="BS246" s="253">
        <f t="shared" si="98"/>
        <v>1.5E-6</v>
      </c>
      <c r="BT246" s="253">
        <f t="shared" si="98"/>
        <v>2.7999999999999999E-6</v>
      </c>
      <c r="BU246" s="253">
        <f t="shared" si="98"/>
        <v>4.0999999999999997E-6</v>
      </c>
      <c r="BV246" s="253">
        <f t="shared" si="98"/>
        <v>5.4999999999999999E-6</v>
      </c>
      <c r="BW246" s="253">
        <f t="shared" si="98"/>
        <v>6.8000000000000001E-6</v>
      </c>
      <c r="BX246" s="253">
        <f t="shared" si="98"/>
        <v>9.0000000000000002E-6</v>
      </c>
      <c r="BY246" s="253">
        <f t="shared" si="98"/>
        <v>1.04E-5</v>
      </c>
      <c r="BZ246" s="253">
        <f t="shared" si="98"/>
        <v>8.1000000000000004E-6</v>
      </c>
      <c r="CA246" s="253">
        <f t="shared" si="98"/>
        <v>-1.27E-5</v>
      </c>
      <c r="CB246" s="253">
        <f t="shared" si="98"/>
        <v>-1.5999999999999999E-6</v>
      </c>
      <c r="CC246" s="253">
        <f t="shared" si="98"/>
        <v>7.9999999999999996E-7</v>
      </c>
      <c r="CD246" s="253">
        <f t="shared" si="98"/>
        <v>1.6980000000000001E-4</v>
      </c>
      <c r="CE246" s="253">
        <f t="shared" si="98"/>
        <v>-6.5400000000000004E-5</v>
      </c>
      <c r="CF246" s="253">
        <f t="shared" si="98"/>
        <v>-8.14E-5</v>
      </c>
    </row>
    <row r="247" spans="1:84" ht="15.75" thickBot="1" x14ac:dyDescent="0.3">
      <c r="A247" s="86">
        <v>50</v>
      </c>
      <c r="B247" s="253">
        <f t="shared" si="2"/>
        <v>2.7999999999999999E-6</v>
      </c>
      <c r="C247" s="253">
        <f t="shared" ref="C247:BN247" si="99">ROUND(C65,7)</f>
        <v>9.3999999999999998E-6</v>
      </c>
      <c r="D247" s="253">
        <f t="shared" si="99"/>
        <v>2.1500000000000001E-5</v>
      </c>
      <c r="E247" s="253">
        <f t="shared" si="99"/>
        <v>4.7599999999999998E-5</v>
      </c>
      <c r="F247" s="253">
        <f t="shared" si="99"/>
        <v>7.0300000000000001E-5</v>
      </c>
      <c r="G247" s="253">
        <f t="shared" si="99"/>
        <v>9.0000000000000006E-5</v>
      </c>
      <c r="H247" s="253">
        <f t="shared" si="99"/>
        <v>1.077E-4</v>
      </c>
      <c r="I247" s="253">
        <f t="shared" si="99"/>
        <v>1.2549999999999999E-4</v>
      </c>
      <c r="J247" s="253">
        <f t="shared" si="99"/>
        <v>1.551E-4</v>
      </c>
      <c r="K247" s="253">
        <f t="shared" si="99"/>
        <v>1.7909999999999999E-4</v>
      </c>
      <c r="L247" s="253">
        <f t="shared" si="99"/>
        <v>2.6249999999999998E-4</v>
      </c>
      <c r="M247" s="253">
        <f t="shared" si="99"/>
        <v>3.1789999999999998E-4</v>
      </c>
      <c r="N247" s="253">
        <f t="shared" si="99"/>
        <v>1.6200000000000001E-5</v>
      </c>
      <c r="O247" s="253">
        <f t="shared" si="99"/>
        <v>3.0800000000000003E-5</v>
      </c>
      <c r="P247" s="253">
        <f t="shared" si="99"/>
        <v>6.0000000000000002E-5</v>
      </c>
      <c r="Q247" s="253">
        <f t="shared" si="99"/>
        <v>8.1799999999999996E-5</v>
      </c>
      <c r="R247" s="253">
        <f t="shared" si="99"/>
        <v>9.7700000000000003E-5</v>
      </c>
      <c r="S247" s="253">
        <f t="shared" si="99"/>
        <v>1.092E-4</v>
      </c>
      <c r="T247" s="253">
        <f t="shared" si="99"/>
        <v>1.2180000000000001E-4</v>
      </c>
      <c r="U247" s="253">
        <f t="shared" si="99"/>
        <v>1.417E-4</v>
      </c>
      <c r="V247" s="253">
        <f t="shared" si="99"/>
        <v>1.65E-4</v>
      </c>
      <c r="W247" s="253">
        <f t="shared" si="99"/>
        <v>3.1550000000000003E-4</v>
      </c>
      <c r="X247" s="253">
        <f t="shared" si="99"/>
        <v>4.4190000000000001E-4</v>
      </c>
      <c r="Y247" s="253">
        <f t="shared" si="99"/>
        <v>5.4710000000000002E-4</v>
      </c>
      <c r="Z247" s="253">
        <f t="shared" si="99"/>
        <v>6.4150000000000003E-4</v>
      </c>
      <c r="AA247" s="253">
        <f t="shared" si="99"/>
        <v>7.3030000000000002E-4</v>
      </c>
      <c r="AB247" s="253">
        <f t="shared" si="99"/>
        <v>8.1629999999999995E-4</v>
      </c>
      <c r="AC247" s="253">
        <f t="shared" si="99"/>
        <v>9.01E-4</v>
      </c>
      <c r="AD247" s="253">
        <f t="shared" si="99"/>
        <v>9.8529999999999993E-4</v>
      </c>
      <c r="AE247" s="253">
        <f t="shared" si="99"/>
        <v>1.0696E-3</v>
      </c>
      <c r="AF247" s="253">
        <f t="shared" si="99"/>
        <v>1.2099999999999999E-5</v>
      </c>
      <c r="AG247" s="253">
        <f t="shared" si="99"/>
        <v>2.3900000000000002E-5</v>
      </c>
      <c r="AH247" s="253">
        <f t="shared" si="99"/>
        <v>5.6900000000000001E-5</v>
      </c>
      <c r="AI247" s="253">
        <f t="shared" si="99"/>
        <v>8.7600000000000002E-5</v>
      </c>
      <c r="AJ247" s="253">
        <f t="shared" si="99"/>
        <v>1.12E-4</v>
      </c>
      <c r="AK247" s="253">
        <f t="shared" si="99"/>
        <v>1.2909999999999999E-4</v>
      </c>
      <c r="AL247" s="253">
        <f t="shared" si="99"/>
        <v>1.4889999999999999E-4</v>
      </c>
      <c r="AM247" s="253">
        <f t="shared" si="99"/>
        <v>1.7809999999999999E-4</v>
      </c>
      <c r="AN247" s="253">
        <f t="shared" si="99"/>
        <v>1.9890000000000001E-4</v>
      </c>
      <c r="AO247" s="253">
        <f t="shared" si="99"/>
        <v>2.8410000000000002E-4</v>
      </c>
      <c r="AP247" s="253">
        <f t="shared" si="99"/>
        <v>3.6479999999999998E-4</v>
      </c>
      <c r="AQ247" s="253">
        <f t="shared" si="99"/>
        <v>4.6729999999999997E-4</v>
      </c>
      <c r="AR247" s="253">
        <f t="shared" si="99"/>
        <v>5.8250000000000001E-4</v>
      </c>
      <c r="AS247" s="253">
        <f t="shared" si="99"/>
        <v>7.5270000000000003E-4</v>
      </c>
      <c r="AT247" s="253">
        <f t="shared" si="99"/>
        <v>9.0569999999999995E-4</v>
      </c>
      <c r="AU247" s="253">
        <f t="shared" si="99"/>
        <v>1.0195E-3</v>
      </c>
      <c r="AV247" s="253">
        <f t="shared" si="99"/>
        <v>1.1157000000000001E-3</v>
      </c>
      <c r="AW247" s="253">
        <f t="shared" si="99"/>
        <v>1.1959E-3</v>
      </c>
      <c r="AX247" s="253">
        <f t="shared" si="99"/>
        <v>1.15E-5</v>
      </c>
      <c r="AY247" s="253">
        <f t="shared" si="99"/>
        <v>2.34E-5</v>
      </c>
      <c r="AZ247" s="253">
        <f t="shared" si="99"/>
        <v>4.3600000000000003E-5</v>
      </c>
      <c r="BA247" s="253">
        <f t="shared" si="99"/>
        <v>5.9500000000000003E-5</v>
      </c>
      <c r="BB247" s="253">
        <f t="shared" si="99"/>
        <v>7.1699999999999995E-5</v>
      </c>
      <c r="BC247" s="253">
        <f t="shared" si="99"/>
        <v>8.53E-5</v>
      </c>
      <c r="BD247" s="253">
        <f t="shared" si="99"/>
        <v>9.8099999999999999E-5</v>
      </c>
      <c r="BE247" s="253">
        <f t="shared" si="99"/>
        <v>1.225E-4</v>
      </c>
      <c r="BF247" s="253">
        <f t="shared" si="99"/>
        <v>1.393E-4</v>
      </c>
      <c r="BG247" s="253">
        <f t="shared" si="99"/>
        <v>2.6259999999999999E-4</v>
      </c>
      <c r="BH247" s="253">
        <f t="shared" si="99"/>
        <v>3.7669999999999999E-4</v>
      </c>
      <c r="BI247" s="253">
        <f t="shared" si="99"/>
        <v>4.8870000000000001E-4</v>
      </c>
      <c r="BJ247" s="253">
        <f t="shared" si="99"/>
        <v>5.9949999999999999E-4</v>
      </c>
      <c r="BK247" s="253">
        <f t="shared" si="99"/>
        <v>7.0960000000000001E-4</v>
      </c>
      <c r="BL247" s="253">
        <f t="shared" si="99"/>
        <v>8.1939999999999997E-4</v>
      </c>
      <c r="BM247" s="253">
        <f t="shared" si="99"/>
        <v>9.2900000000000003E-4</v>
      </c>
      <c r="BN247" s="253">
        <f t="shared" si="99"/>
        <v>1.0384000000000001E-3</v>
      </c>
      <c r="BO247" s="253">
        <f t="shared" ref="BO247:CF247" si="100">ROUND(BO65,7)</f>
        <v>1.1478E-3</v>
      </c>
      <c r="BP247" s="253">
        <f t="shared" si="100"/>
        <v>9.9999999999999995E-8</v>
      </c>
      <c r="BQ247" s="253">
        <f t="shared" si="100"/>
        <v>4.9999999999999998E-7</v>
      </c>
      <c r="BR247" s="253">
        <f t="shared" si="100"/>
        <v>1.1999999999999999E-6</v>
      </c>
      <c r="BS247" s="253">
        <f t="shared" si="100"/>
        <v>3.3000000000000002E-6</v>
      </c>
      <c r="BT247" s="253">
        <f t="shared" si="100"/>
        <v>5.8000000000000004E-6</v>
      </c>
      <c r="BU247" s="253">
        <f t="shared" si="100"/>
        <v>8.3999999999999992E-6</v>
      </c>
      <c r="BV247" s="253">
        <f t="shared" si="100"/>
        <v>1.11E-5</v>
      </c>
      <c r="BW247" s="253">
        <f t="shared" si="100"/>
        <v>1.34E-5</v>
      </c>
      <c r="BX247" s="253">
        <f t="shared" si="100"/>
        <v>1.73E-5</v>
      </c>
      <c r="BY247" s="253">
        <f t="shared" si="100"/>
        <v>1.91E-5</v>
      </c>
      <c r="BZ247" s="253">
        <f t="shared" si="100"/>
        <v>7.9999999999999996E-6</v>
      </c>
      <c r="CA247" s="253">
        <f t="shared" si="100"/>
        <v>-2.6299999999999999E-5</v>
      </c>
      <c r="CB247" s="253">
        <f t="shared" si="100"/>
        <v>-4.4000000000000002E-6</v>
      </c>
      <c r="CC247" s="253">
        <f t="shared" si="100"/>
        <v>1.7999999999999999E-6</v>
      </c>
      <c r="CD247" s="253">
        <f t="shared" si="100"/>
        <v>3.3720000000000001E-4</v>
      </c>
      <c r="CE247" s="253">
        <f t="shared" si="100"/>
        <v>-1.187E-4</v>
      </c>
      <c r="CF247" s="253">
        <f t="shared" si="100"/>
        <v>-1.56E-4</v>
      </c>
    </row>
    <row r="248" spans="1:84" ht="15.75" thickBot="1" x14ac:dyDescent="0.3">
      <c r="A248" s="86">
        <v>51</v>
      </c>
      <c r="B248" s="253">
        <f t="shared" si="2"/>
        <v>4.7999999999999998E-6</v>
      </c>
      <c r="C248" s="253">
        <f t="shared" ref="C248:BN248" si="101">ROUND(C66,7)</f>
        <v>1.73E-5</v>
      </c>
      <c r="D248" s="253">
        <f t="shared" si="101"/>
        <v>4.32E-5</v>
      </c>
      <c r="E248" s="253">
        <f t="shared" si="101"/>
        <v>1.066E-4</v>
      </c>
      <c r="F248" s="253">
        <f t="shared" si="101"/>
        <v>1.673E-4</v>
      </c>
      <c r="G248" s="253">
        <f t="shared" si="101"/>
        <v>2.22E-4</v>
      </c>
      <c r="H248" s="253">
        <f t="shared" si="101"/>
        <v>2.719E-4</v>
      </c>
      <c r="I248" s="253">
        <f t="shared" si="101"/>
        <v>3.2200000000000002E-4</v>
      </c>
      <c r="J248" s="253">
        <f t="shared" si="101"/>
        <v>4.0660000000000002E-4</v>
      </c>
      <c r="K248" s="253">
        <f t="shared" si="101"/>
        <v>4.7619999999999997E-4</v>
      </c>
      <c r="L248" s="253">
        <f t="shared" si="101"/>
        <v>7.2510000000000001E-4</v>
      </c>
      <c r="M248" s="253">
        <f t="shared" si="101"/>
        <v>8.9380000000000004E-4</v>
      </c>
      <c r="N248" s="253">
        <f t="shared" si="101"/>
        <v>7.3000000000000004E-6</v>
      </c>
      <c r="O248" s="253">
        <f t="shared" si="101"/>
        <v>3.2199999999999997E-5</v>
      </c>
      <c r="P248" s="253">
        <f t="shared" si="101"/>
        <v>9.6199999999999994E-5</v>
      </c>
      <c r="Q248" s="253">
        <f t="shared" si="101"/>
        <v>1.5200000000000001E-4</v>
      </c>
      <c r="R248" s="253">
        <f t="shared" si="101"/>
        <v>1.9560000000000001E-4</v>
      </c>
      <c r="S248" s="253">
        <f t="shared" si="101"/>
        <v>2.2819999999999999E-4</v>
      </c>
      <c r="T248" s="253">
        <f t="shared" si="101"/>
        <v>2.609E-4</v>
      </c>
      <c r="U248" s="253">
        <f t="shared" si="101"/>
        <v>3.1080000000000002E-4</v>
      </c>
      <c r="V248" s="253">
        <f t="shared" si="101"/>
        <v>3.656E-4</v>
      </c>
      <c r="W248" s="253">
        <f t="shared" si="101"/>
        <v>7.1100000000000004E-4</v>
      </c>
      <c r="X248" s="253">
        <f t="shared" si="101"/>
        <v>1.0078000000000001E-3</v>
      </c>
      <c r="Y248" s="253">
        <f t="shared" si="101"/>
        <v>1.2607E-3</v>
      </c>
      <c r="Z248" s="253">
        <f t="shared" si="101"/>
        <v>1.4905000000000001E-3</v>
      </c>
      <c r="AA248" s="253">
        <f t="shared" si="101"/>
        <v>1.7080000000000001E-3</v>
      </c>
      <c r="AB248" s="253">
        <f t="shared" si="101"/>
        <v>1.9191E-3</v>
      </c>
      <c r="AC248" s="253">
        <f t="shared" si="101"/>
        <v>2.1272000000000001E-3</v>
      </c>
      <c r="AD248" s="253">
        <f t="shared" si="101"/>
        <v>2.3341999999999998E-3</v>
      </c>
      <c r="AE248" s="253">
        <f t="shared" si="101"/>
        <v>2.5409E-3</v>
      </c>
      <c r="AF248" s="253">
        <f t="shared" si="101"/>
        <v>2.1299999999999999E-5</v>
      </c>
      <c r="AG248" s="253">
        <f t="shared" si="101"/>
        <v>4.0299999999999997E-5</v>
      </c>
      <c r="AH248" s="253">
        <f t="shared" si="101"/>
        <v>1.114E-4</v>
      </c>
      <c r="AI248" s="253">
        <f t="shared" si="101"/>
        <v>1.853E-4</v>
      </c>
      <c r="AJ248" s="253">
        <f t="shared" si="101"/>
        <v>2.4620000000000002E-4</v>
      </c>
      <c r="AK248" s="253">
        <f t="shared" si="101"/>
        <v>2.898E-4</v>
      </c>
      <c r="AL248" s="253">
        <f t="shared" si="101"/>
        <v>3.3849999999999999E-4</v>
      </c>
      <c r="AM248" s="253">
        <f t="shared" si="101"/>
        <v>4.104E-4</v>
      </c>
      <c r="AN248" s="253">
        <f t="shared" si="101"/>
        <v>4.6129999999999999E-4</v>
      </c>
      <c r="AO248" s="253">
        <f t="shared" si="101"/>
        <v>6.623E-4</v>
      </c>
      <c r="AP248" s="253">
        <f t="shared" si="101"/>
        <v>8.4840000000000002E-4</v>
      </c>
      <c r="AQ248" s="253">
        <f t="shared" si="101"/>
        <v>1.0744999999999999E-3</v>
      </c>
      <c r="AR248" s="253">
        <f t="shared" si="101"/>
        <v>1.3116E-3</v>
      </c>
      <c r="AS248" s="253">
        <f t="shared" si="101"/>
        <v>1.6546E-3</v>
      </c>
      <c r="AT248" s="253">
        <f t="shared" si="101"/>
        <v>1.9480000000000001E-3</v>
      </c>
      <c r="AU248" s="253">
        <f t="shared" si="101"/>
        <v>2.1565E-3</v>
      </c>
      <c r="AV248" s="253">
        <f t="shared" si="101"/>
        <v>2.3335000000000001E-3</v>
      </c>
      <c r="AW248" s="253">
        <f t="shared" si="101"/>
        <v>2.4848000000000001E-3</v>
      </c>
      <c r="AX248" s="253">
        <f t="shared" si="101"/>
        <v>2.0699999999999998E-5</v>
      </c>
      <c r="AY248" s="253">
        <f t="shared" si="101"/>
        <v>4.3600000000000003E-5</v>
      </c>
      <c r="AZ248" s="253">
        <f t="shared" si="101"/>
        <v>8.5900000000000001E-5</v>
      </c>
      <c r="BA248" s="253">
        <f t="shared" si="101"/>
        <v>1.215E-4</v>
      </c>
      <c r="BB248" s="253">
        <f t="shared" si="101"/>
        <v>1.5009999999999999E-4</v>
      </c>
      <c r="BC248" s="253">
        <f t="shared" si="101"/>
        <v>1.817E-4</v>
      </c>
      <c r="BD248" s="253">
        <f t="shared" si="101"/>
        <v>2.1159999999999999E-4</v>
      </c>
      <c r="BE248" s="253">
        <f t="shared" si="101"/>
        <v>2.6860000000000002E-4</v>
      </c>
      <c r="BF248" s="253">
        <f t="shared" si="101"/>
        <v>3.0810000000000001E-4</v>
      </c>
      <c r="BG248" s="253">
        <f t="shared" si="101"/>
        <v>5.8989999999999997E-4</v>
      </c>
      <c r="BH248" s="253">
        <f t="shared" si="101"/>
        <v>8.4999999999999995E-4</v>
      </c>
      <c r="BI248" s="253">
        <f t="shared" si="101"/>
        <v>1.1054000000000001E-3</v>
      </c>
      <c r="BJ248" s="253">
        <f t="shared" si="101"/>
        <v>1.3577999999999999E-3</v>
      </c>
      <c r="BK248" s="253">
        <f t="shared" si="101"/>
        <v>1.6087E-3</v>
      </c>
      <c r="BL248" s="253">
        <f t="shared" si="101"/>
        <v>1.8587E-3</v>
      </c>
      <c r="BM248" s="253">
        <f t="shared" si="101"/>
        <v>2.1083E-3</v>
      </c>
      <c r="BN248" s="253">
        <f t="shared" si="101"/>
        <v>2.3576999999999999E-3</v>
      </c>
      <c r="BO248" s="253">
        <f t="shared" ref="BO248:CF248" si="102">ROUND(BO66,7)</f>
        <v>2.6069000000000001E-3</v>
      </c>
      <c r="BP248" s="253">
        <f t="shared" si="102"/>
        <v>1.9999999999999999E-7</v>
      </c>
      <c r="BQ248" s="253">
        <f t="shared" si="102"/>
        <v>7.9999999999999996E-7</v>
      </c>
      <c r="BR248" s="253">
        <f t="shared" si="102"/>
        <v>1.9999999999999999E-6</v>
      </c>
      <c r="BS248" s="253">
        <f t="shared" si="102"/>
        <v>5.8000000000000004E-6</v>
      </c>
      <c r="BT248" s="253">
        <f t="shared" si="102"/>
        <v>1.0499999999999999E-5</v>
      </c>
      <c r="BU248" s="253">
        <f t="shared" si="102"/>
        <v>1.52E-5</v>
      </c>
      <c r="BV248" s="253">
        <f t="shared" si="102"/>
        <v>2.0000000000000002E-5</v>
      </c>
      <c r="BW248" s="253">
        <f t="shared" si="102"/>
        <v>2.3799999999999999E-5</v>
      </c>
      <c r="BX248" s="253">
        <f t="shared" si="102"/>
        <v>2.9799999999999999E-5</v>
      </c>
      <c r="BY248" s="253">
        <f t="shared" si="102"/>
        <v>3.0899999999999999E-5</v>
      </c>
      <c r="BZ248" s="253">
        <f t="shared" si="102"/>
        <v>2.9999999999999999E-7</v>
      </c>
      <c r="CA248" s="253">
        <f t="shared" si="102"/>
        <v>-5.13E-5</v>
      </c>
      <c r="CB248" s="253">
        <f t="shared" si="102"/>
        <v>-1.06E-5</v>
      </c>
      <c r="CC248" s="253">
        <f t="shared" si="102"/>
        <v>3.8E-6</v>
      </c>
      <c r="CD248" s="253">
        <f t="shared" si="102"/>
        <v>6.6890000000000005E-4</v>
      </c>
      <c r="CE248" s="253">
        <f t="shared" si="102"/>
        <v>-2.2680000000000001E-4</v>
      </c>
      <c r="CF248" s="253">
        <f t="shared" si="102"/>
        <v>-2.6959999999999999E-4</v>
      </c>
    </row>
    <row r="249" spans="1:84" ht="15.75" thickBot="1" x14ac:dyDescent="0.3">
      <c r="A249" s="86">
        <v>52</v>
      </c>
      <c r="B249" s="253">
        <f t="shared" si="2"/>
        <v>6.1999999999999999E-6</v>
      </c>
      <c r="C249" s="253">
        <f t="shared" ref="C249:BN249" si="103">ROUND(C67,7)</f>
        <v>2.34E-5</v>
      </c>
      <c r="D249" s="253">
        <f t="shared" si="103"/>
        <v>6.1400000000000002E-5</v>
      </c>
      <c r="E249" s="253">
        <f t="shared" si="103"/>
        <v>1.6110000000000001E-4</v>
      </c>
      <c r="F249" s="253">
        <f t="shared" si="103"/>
        <v>2.63E-4</v>
      </c>
      <c r="G249" s="253">
        <f t="shared" si="103"/>
        <v>3.5799999999999997E-4</v>
      </c>
      <c r="H249" s="253">
        <f t="shared" si="103"/>
        <v>4.461E-4</v>
      </c>
      <c r="I249" s="253">
        <f t="shared" si="103"/>
        <v>5.3470000000000004E-4</v>
      </c>
      <c r="J249" s="253">
        <f t="shared" si="103"/>
        <v>6.8570000000000002E-4</v>
      </c>
      <c r="K249" s="253">
        <f t="shared" si="103"/>
        <v>8.1110000000000004E-4</v>
      </c>
      <c r="L249" s="253">
        <f t="shared" si="103"/>
        <v>1.2685000000000001E-3</v>
      </c>
      <c r="M249" s="253">
        <f t="shared" si="103"/>
        <v>1.586E-3</v>
      </c>
      <c r="N249" s="253">
        <f t="shared" si="103"/>
        <v>-2.02E-5</v>
      </c>
      <c r="O249" s="253">
        <f t="shared" si="103"/>
        <v>8.8999999999999995E-6</v>
      </c>
      <c r="P249" s="253">
        <f t="shared" si="103"/>
        <v>1.0459999999999999E-4</v>
      </c>
      <c r="Q249" s="253">
        <f t="shared" si="103"/>
        <v>1.9670000000000001E-4</v>
      </c>
      <c r="R249" s="253">
        <f t="shared" si="103"/>
        <v>2.7159999999999999E-4</v>
      </c>
      <c r="S249" s="253">
        <f t="shared" si="103"/>
        <v>3.2830000000000001E-4</v>
      </c>
      <c r="T249" s="253">
        <f t="shared" si="103"/>
        <v>3.8319999999999999E-4</v>
      </c>
      <c r="U249" s="253">
        <f t="shared" si="103"/>
        <v>4.6660000000000001E-4</v>
      </c>
      <c r="V249" s="253">
        <f t="shared" si="103"/>
        <v>5.5509999999999999E-4</v>
      </c>
      <c r="W249" s="253">
        <f t="shared" si="103"/>
        <v>1.1050999999999999E-3</v>
      </c>
      <c r="X249" s="253">
        <f t="shared" si="103"/>
        <v>1.5823E-3</v>
      </c>
      <c r="Y249" s="253">
        <f t="shared" si="103"/>
        <v>1.9905000000000001E-3</v>
      </c>
      <c r="Z249" s="253">
        <f t="shared" si="103"/>
        <v>2.3620999999999998E-3</v>
      </c>
      <c r="AA249" s="253">
        <f t="shared" si="103"/>
        <v>2.7138000000000002E-3</v>
      </c>
      <c r="AB249" s="253">
        <f t="shared" si="103"/>
        <v>3.0552999999999999E-3</v>
      </c>
      <c r="AC249" s="253">
        <f t="shared" si="103"/>
        <v>3.392E-3</v>
      </c>
      <c r="AD249" s="253">
        <f t="shared" si="103"/>
        <v>3.7266000000000001E-3</v>
      </c>
      <c r="AE249" s="253">
        <f t="shared" si="103"/>
        <v>4.0606000000000001E-3</v>
      </c>
      <c r="AF249" s="253">
        <f t="shared" si="103"/>
        <v>2.62E-5</v>
      </c>
      <c r="AG249" s="253">
        <f t="shared" si="103"/>
        <v>4.8199999999999999E-5</v>
      </c>
      <c r="AH249" s="253">
        <f t="shared" si="103"/>
        <v>1.5190000000000001E-4</v>
      </c>
      <c r="AI249" s="253">
        <f t="shared" si="103"/>
        <v>2.6810000000000001E-4</v>
      </c>
      <c r="AJ249" s="253">
        <f t="shared" si="103"/>
        <v>3.6739999999999999E-4</v>
      </c>
      <c r="AK249" s="253">
        <f t="shared" si="103"/>
        <v>4.4059999999999998E-4</v>
      </c>
      <c r="AL249" s="253">
        <f t="shared" si="103"/>
        <v>5.2099999999999998E-4</v>
      </c>
      <c r="AM249" s="253">
        <f t="shared" si="103"/>
        <v>6.4130000000000003E-4</v>
      </c>
      <c r="AN249" s="253">
        <f t="shared" si="103"/>
        <v>7.2690000000000005E-4</v>
      </c>
      <c r="AO249" s="253">
        <f t="shared" si="103"/>
        <v>1.062E-3</v>
      </c>
      <c r="AP249" s="253">
        <f t="shared" si="103"/>
        <v>1.3695999999999999E-3</v>
      </c>
      <c r="AQ249" s="253">
        <f t="shared" si="103"/>
        <v>1.7282E-3</v>
      </c>
      <c r="AR249" s="253">
        <f t="shared" si="103"/>
        <v>2.0839999999999999E-3</v>
      </c>
      <c r="AS249" s="253">
        <f t="shared" si="103"/>
        <v>2.5885999999999999E-3</v>
      </c>
      <c r="AT249" s="253">
        <f t="shared" si="103"/>
        <v>3.0033E-3</v>
      </c>
      <c r="AU249" s="253">
        <f t="shared" si="103"/>
        <v>3.2862E-3</v>
      </c>
      <c r="AV249" s="253">
        <f t="shared" si="103"/>
        <v>3.5270000000000002E-3</v>
      </c>
      <c r="AW249" s="253">
        <f t="shared" si="103"/>
        <v>3.7366999999999999E-3</v>
      </c>
      <c r="AX249" s="253">
        <f t="shared" si="103"/>
        <v>2.7699999999999999E-5</v>
      </c>
      <c r="AY249" s="253">
        <f t="shared" si="103"/>
        <v>5.9500000000000003E-5</v>
      </c>
      <c r="AZ249" s="253">
        <f t="shared" si="103"/>
        <v>1.215E-4</v>
      </c>
      <c r="BA249" s="253">
        <f t="shared" si="103"/>
        <v>1.7679999999999999E-4</v>
      </c>
      <c r="BB249" s="253">
        <f t="shared" si="103"/>
        <v>2.232E-4</v>
      </c>
      <c r="BC249" s="253">
        <f t="shared" si="103"/>
        <v>2.744E-4</v>
      </c>
      <c r="BD249" s="253">
        <f t="shared" si="103"/>
        <v>3.233E-4</v>
      </c>
      <c r="BE249" s="253">
        <f t="shared" si="103"/>
        <v>4.1619999999999998E-4</v>
      </c>
      <c r="BF249" s="253">
        <f t="shared" si="103"/>
        <v>4.8149999999999999E-4</v>
      </c>
      <c r="BG249" s="253">
        <f t="shared" si="103"/>
        <v>9.3369999999999998E-4</v>
      </c>
      <c r="BH249" s="253">
        <f t="shared" si="103"/>
        <v>1.3488E-3</v>
      </c>
      <c r="BI249" s="253">
        <f t="shared" si="103"/>
        <v>1.7557E-3</v>
      </c>
      <c r="BJ249" s="253">
        <f t="shared" si="103"/>
        <v>2.1578000000000001E-3</v>
      </c>
      <c r="BK249" s="253">
        <f t="shared" si="103"/>
        <v>2.5573000000000002E-3</v>
      </c>
      <c r="BL249" s="253">
        <f t="shared" si="103"/>
        <v>2.9554999999999998E-3</v>
      </c>
      <c r="BM249" s="253">
        <f t="shared" si="103"/>
        <v>3.3530000000000001E-3</v>
      </c>
      <c r="BN249" s="253">
        <f t="shared" si="103"/>
        <v>3.7499999999999999E-3</v>
      </c>
      <c r="BO249" s="253">
        <f t="shared" ref="BO249:CF249" si="104">ROUND(BO67,7)</f>
        <v>4.1468E-3</v>
      </c>
      <c r="BP249" s="253">
        <f t="shared" si="104"/>
        <v>1.9999999999999999E-7</v>
      </c>
      <c r="BQ249" s="253">
        <f t="shared" si="104"/>
        <v>6.9999999999999997E-7</v>
      </c>
      <c r="BR249" s="253">
        <f t="shared" si="104"/>
        <v>1.9999999999999999E-6</v>
      </c>
      <c r="BS249" s="253">
        <f t="shared" si="104"/>
        <v>6.6000000000000003E-6</v>
      </c>
      <c r="BT249" s="253">
        <f t="shared" si="104"/>
        <v>1.29E-5</v>
      </c>
      <c r="BU249" s="253">
        <f t="shared" si="104"/>
        <v>1.9199999999999999E-5</v>
      </c>
      <c r="BV249" s="253">
        <f t="shared" si="104"/>
        <v>2.5700000000000001E-5</v>
      </c>
      <c r="BW249" s="253">
        <f t="shared" si="104"/>
        <v>3.0599999999999998E-5</v>
      </c>
      <c r="BX249" s="253">
        <f t="shared" si="104"/>
        <v>3.7499999999999997E-5</v>
      </c>
      <c r="BY249" s="253">
        <f t="shared" si="104"/>
        <v>3.7100000000000001E-5</v>
      </c>
      <c r="BZ249" s="253">
        <f t="shared" si="104"/>
        <v>-1.31E-5</v>
      </c>
      <c r="CA249" s="253">
        <f t="shared" si="104"/>
        <v>-7.2299999999999996E-5</v>
      </c>
      <c r="CB249" s="253">
        <f t="shared" si="104"/>
        <v>-1.6699999999999999E-5</v>
      </c>
      <c r="CC249" s="253">
        <f t="shared" si="104"/>
        <v>5.4999999999999999E-6</v>
      </c>
      <c r="CD249" s="253">
        <f t="shared" si="104"/>
        <v>1.0108999999999999E-3</v>
      </c>
      <c r="CE249" s="253">
        <f t="shared" si="104"/>
        <v>-3.6010000000000003E-4</v>
      </c>
      <c r="CF249" s="253">
        <f t="shared" si="104"/>
        <v>-3.4670000000000002E-4</v>
      </c>
    </row>
    <row r="250" spans="1:84" ht="15.75" thickBot="1" x14ac:dyDescent="0.3">
      <c r="A250" s="86">
        <v>53</v>
      </c>
      <c r="B250" s="253">
        <f t="shared" si="2"/>
        <v>7.1999999999999997E-6</v>
      </c>
      <c r="C250" s="253">
        <f t="shared" ref="C250:BN250" si="105">ROUND(C68,7)</f>
        <v>2.7900000000000001E-5</v>
      </c>
      <c r="D250" s="253">
        <f t="shared" si="105"/>
        <v>7.5500000000000006E-5</v>
      </c>
      <c r="E250" s="253">
        <f t="shared" si="105"/>
        <v>2.0689999999999999E-4</v>
      </c>
      <c r="F250" s="253">
        <f t="shared" si="105"/>
        <v>3.4739999999999999E-4</v>
      </c>
      <c r="G250" s="253">
        <f t="shared" si="105"/>
        <v>4.8200000000000001E-4</v>
      </c>
      <c r="H250" s="253">
        <f t="shared" si="105"/>
        <v>6.0849999999999999E-4</v>
      </c>
      <c r="I250" s="253">
        <f t="shared" si="105"/>
        <v>7.36E-4</v>
      </c>
      <c r="J250" s="253">
        <f t="shared" si="105"/>
        <v>9.5520000000000002E-4</v>
      </c>
      <c r="K250" s="253">
        <f t="shared" si="105"/>
        <v>1.1386E-3</v>
      </c>
      <c r="L250" s="253">
        <f t="shared" si="105"/>
        <v>1.8205999999999999E-3</v>
      </c>
      <c r="M250" s="253">
        <f t="shared" si="105"/>
        <v>2.3067000000000001E-3</v>
      </c>
      <c r="N250" s="253">
        <f t="shared" si="105"/>
        <v>-5.5500000000000001E-5</v>
      </c>
      <c r="O250" s="253">
        <f t="shared" si="105"/>
        <v>-2.6800000000000001E-5</v>
      </c>
      <c r="P250" s="253">
        <f t="shared" si="105"/>
        <v>9.6000000000000002E-5</v>
      </c>
      <c r="Q250" s="253">
        <f t="shared" si="105"/>
        <v>2.232E-4</v>
      </c>
      <c r="R250" s="253">
        <f t="shared" si="105"/>
        <v>3.2909999999999998E-4</v>
      </c>
      <c r="S250" s="253">
        <f t="shared" si="105"/>
        <v>4.1009999999999999E-4</v>
      </c>
      <c r="T250" s="253">
        <f t="shared" si="105"/>
        <v>4.8670000000000001E-4</v>
      </c>
      <c r="U250" s="253">
        <f t="shared" si="105"/>
        <v>6.0300000000000002E-4</v>
      </c>
      <c r="V250" s="253">
        <f t="shared" si="105"/>
        <v>7.2369999999999997E-4</v>
      </c>
      <c r="W250" s="253">
        <f t="shared" si="105"/>
        <v>1.4675000000000001E-3</v>
      </c>
      <c r="X250" s="253">
        <f t="shared" si="105"/>
        <v>2.1164000000000001E-3</v>
      </c>
      <c r="Y250" s="253">
        <f t="shared" si="105"/>
        <v>2.6719999999999999E-3</v>
      </c>
      <c r="Z250" s="253">
        <f t="shared" si="105"/>
        <v>3.1775000000000002E-3</v>
      </c>
      <c r="AA250" s="253">
        <f t="shared" si="105"/>
        <v>3.6557999999999998E-3</v>
      </c>
      <c r="AB250" s="253">
        <f t="shared" si="105"/>
        <v>4.1200000000000004E-3</v>
      </c>
      <c r="AC250" s="253">
        <f t="shared" si="105"/>
        <v>4.5775E-3</v>
      </c>
      <c r="AD250" s="253">
        <f t="shared" si="105"/>
        <v>5.0321999999999997E-3</v>
      </c>
      <c r="AE250" s="253">
        <f t="shared" si="105"/>
        <v>5.4859000000000002E-3</v>
      </c>
      <c r="AF250" s="253">
        <f t="shared" si="105"/>
        <v>2.7500000000000001E-5</v>
      </c>
      <c r="AG250" s="253">
        <f t="shared" si="105"/>
        <v>5.0699999999999999E-5</v>
      </c>
      <c r="AH250" s="253">
        <f t="shared" si="105"/>
        <v>1.796E-4</v>
      </c>
      <c r="AI250" s="253">
        <f t="shared" si="105"/>
        <v>3.3290000000000001E-4</v>
      </c>
      <c r="AJ250" s="253">
        <f t="shared" si="105"/>
        <v>4.6809999999999999E-4</v>
      </c>
      <c r="AK250" s="253">
        <f t="shared" si="105"/>
        <v>5.7030000000000004E-4</v>
      </c>
      <c r="AL250" s="253">
        <f t="shared" si="105"/>
        <v>6.8159999999999998E-4</v>
      </c>
      <c r="AM250" s="253">
        <f t="shared" si="105"/>
        <v>8.5010000000000001E-4</v>
      </c>
      <c r="AN250" s="253">
        <f t="shared" si="105"/>
        <v>9.7110000000000002E-4</v>
      </c>
      <c r="AO250" s="253">
        <f t="shared" si="105"/>
        <v>1.4436E-3</v>
      </c>
      <c r="AP250" s="253">
        <f t="shared" si="105"/>
        <v>1.8758E-3</v>
      </c>
      <c r="AQ250" s="253">
        <f t="shared" si="105"/>
        <v>2.3655E-3</v>
      </c>
      <c r="AR250" s="253">
        <f t="shared" si="105"/>
        <v>2.8335999999999999E-3</v>
      </c>
      <c r="AS250" s="253">
        <f t="shared" si="105"/>
        <v>3.4878999999999999E-3</v>
      </c>
      <c r="AT250" s="253">
        <f t="shared" si="105"/>
        <v>4.0118000000000003E-3</v>
      </c>
      <c r="AU250" s="253">
        <f t="shared" si="105"/>
        <v>4.3597000000000002E-3</v>
      </c>
      <c r="AV250" s="253">
        <f t="shared" si="105"/>
        <v>4.6575999999999996E-3</v>
      </c>
      <c r="AW250" s="253">
        <f t="shared" si="105"/>
        <v>4.9214999999999997E-3</v>
      </c>
      <c r="AX250" s="253">
        <f t="shared" si="105"/>
        <v>3.3099999999999998E-5</v>
      </c>
      <c r="AY250" s="253">
        <f t="shared" si="105"/>
        <v>7.1699999999999995E-5</v>
      </c>
      <c r="AZ250" s="253">
        <f t="shared" si="105"/>
        <v>1.5009999999999999E-4</v>
      </c>
      <c r="BA250" s="253">
        <f t="shared" si="105"/>
        <v>2.232E-4</v>
      </c>
      <c r="BB250" s="253">
        <f t="shared" si="105"/>
        <v>2.8640000000000002E-4</v>
      </c>
      <c r="BC250" s="253">
        <f t="shared" si="105"/>
        <v>3.5639999999999999E-4</v>
      </c>
      <c r="BD250" s="253">
        <f t="shared" si="105"/>
        <v>4.2349999999999999E-4</v>
      </c>
      <c r="BE250" s="253">
        <f t="shared" si="105"/>
        <v>5.5179999999999997E-4</v>
      </c>
      <c r="BF250" s="253">
        <f t="shared" si="105"/>
        <v>6.4289999999999996E-4</v>
      </c>
      <c r="BG250" s="253">
        <f t="shared" si="105"/>
        <v>1.2611E-3</v>
      </c>
      <c r="BH250" s="253">
        <f t="shared" si="105"/>
        <v>1.8257E-3</v>
      </c>
      <c r="BI250" s="253">
        <f t="shared" si="105"/>
        <v>2.3779999999999999E-3</v>
      </c>
      <c r="BJ250" s="253">
        <f t="shared" si="105"/>
        <v>2.9233000000000002E-3</v>
      </c>
      <c r="BK250" s="253">
        <f t="shared" si="105"/>
        <v>3.4651999999999999E-3</v>
      </c>
      <c r="BL250" s="253">
        <f t="shared" si="105"/>
        <v>4.0052000000000004E-3</v>
      </c>
      <c r="BM250" s="253">
        <f t="shared" si="105"/>
        <v>4.5440999999999997E-3</v>
      </c>
      <c r="BN250" s="253">
        <f t="shared" si="105"/>
        <v>5.0825000000000002E-3</v>
      </c>
      <c r="BO250" s="253">
        <f t="shared" ref="BO250:CF250" si="106">ROUND(BO68,7)</f>
        <v>5.6204999999999996E-3</v>
      </c>
      <c r="BP250" s="253">
        <f t="shared" si="106"/>
        <v>0</v>
      </c>
      <c r="BQ250" s="253">
        <f t="shared" si="106"/>
        <v>1.9999999999999999E-7</v>
      </c>
      <c r="BR250" s="253">
        <f t="shared" si="106"/>
        <v>1.1999999999999999E-6</v>
      </c>
      <c r="BS250" s="253">
        <f t="shared" si="106"/>
        <v>6.1999999999999999E-6</v>
      </c>
      <c r="BT250" s="253">
        <f t="shared" si="106"/>
        <v>1.3499999999999999E-5</v>
      </c>
      <c r="BU250" s="253">
        <f t="shared" si="106"/>
        <v>2.12E-5</v>
      </c>
      <c r="BV250" s="253">
        <f t="shared" si="106"/>
        <v>2.8799999999999999E-5</v>
      </c>
      <c r="BW250" s="253">
        <f t="shared" si="106"/>
        <v>3.4600000000000001E-5</v>
      </c>
      <c r="BX250" s="253">
        <f t="shared" si="106"/>
        <v>4.1999999999999998E-5</v>
      </c>
      <c r="BY250" s="253">
        <f t="shared" si="106"/>
        <v>3.9900000000000001E-5</v>
      </c>
      <c r="BZ250" s="253">
        <f t="shared" si="106"/>
        <v>-2.97E-5</v>
      </c>
      <c r="CA250" s="253">
        <f t="shared" si="106"/>
        <v>-8.8399999999999994E-5</v>
      </c>
      <c r="CB250" s="253">
        <f t="shared" si="106"/>
        <v>-2.1699999999999999E-5</v>
      </c>
      <c r="CC250" s="253">
        <f t="shared" si="106"/>
        <v>6.7000000000000002E-6</v>
      </c>
      <c r="CD250" s="253">
        <f t="shared" si="106"/>
        <v>1.3454999999999999E-3</v>
      </c>
      <c r="CE250" s="253">
        <f t="shared" si="106"/>
        <v>-5.1219999999999998E-4</v>
      </c>
      <c r="CF250" s="253">
        <f t="shared" si="106"/>
        <v>-3.9449999999999999E-4</v>
      </c>
    </row>
    <row r="251" spans="1:84" ht="15.75" thickBot="1" x14ac:dyDescent="0.3">
      <c r="A251" s="86">
        <v>54</v>
      </c>
      <c r="B251" s="253">
        <f t="shared" si="2"/>
        <v>8.3000000000000002E-6</v>
      </c>
      <c r="C251" s="253">
        <f t="shared" ref="C251:BN251" si="107">ROUND(C69,7)</f>
        <v>3.2799999999999998E-5</v>
      </c>
      <c r="D251" s="253">
        <f t="shared" si="107"/>
        <v>9.0500000000000004E-5</v>
      </c>
      <c r="E251" s="253">
        <f t="shared" si="107"/>
        <v>2.5609999999999999E-4</v>
      </c>
      <c r="F251" s="253">
        <f t="shared" si="107"/>
        <v>4.393E-4</v>
      </c>
      <c r="G251" s="253">
        <f t="shared" si="107"/>
        <v>6.1839999999999996E-4</v>
      </c>
      <c r="H251" s="253">
        <f t="shared" si="107"/>
        <v>7.8870000000000003E-4</v>
      </c>
      <c r="I251" s="253">
        <f t="shared" si="107"/>
        <v>9.6069999999999999E-4</v>
      </c>
      <c r="J251" s="253">
        <f t="shared" si="107"/>
        <v>1.2585000000000001E-3</v>
      </c>
      <c r="K251" s="253">
        <f t="shared" si="107"/>
        <v>1.5093999999999999E-3</v>
      </c>
      <c r="L251" s="253">
        <f t="shared" si="107"/>
        <v>2.4575999999999999E-3</v>
      </c>
      <c r="M251" s="253">
        <f t="shared" si="107"/>
        <v>3.1492E-3</v>
      </c>
      <c r="N251" s="253">
        <f t="shared" si="107"/>
        <v>-9.5799999999999998E-5</v>
      </c>
      <c r="O251" s="253">
        <f t="shared" si="107"/>
        <v>-6.8700000000000003E-5</v>
      </c>
      <c r="P251" s="253">
        <f t="shared" si="107"/>
        <v>8.3900000000000006E-5</v>
      </c>
      <c r="Q251" s="253">
        <f t="shared" si="107"/>
        <v>2.5129999999999998E-4</v>
      </c>
      <c r="R251" s="253">
        <f t="shared" si="107"/>
        <v>3.9290000000000001E-4</v>
      </c>
      <c r="S251" s="253">
        <f t="shared" si="107"/>
        <v>5.0180000000000005E-4</v>
      </c>
      <c r="T251" s="253">
        <f t="shared" si="107"/>
        <v>6.0340000000000003E-4</v>
      </c>
      <c r="U251" s="253">
        <f t="shared" si="107"/>
        <v>7.5699999999999997E-4</v>
      </c>
      <c r="V251" s="253">
        <f t="shared" si="107"/>
        <v>9.144E-4</v>
      </c>
      <c r="W251" s="253">
        <f t="shared" si="107"/>
        <v>1.8795000000000001E-3</v>
      </c>
      <c r="X251" s="253">
        <f t="shared" si="107"/>
        <v>2.7247999999999999E-3</v>
      </c>
      <c r="Y251" s="253">
        <f t="shared" si="107"/>
        <v>3.4488000000000001E-3</v>
      </c>
      <c r="Z251" s="253">
        <f t="shared" si="107"/>
        <v>4.1070000000000004E-3</v>
      </c>
      <c r="AA251" s="253">
        <f t="shared" si="107"/>
        <v>4.7293999999999999E-3</v>
      </c>
      <c r="AB251" s="253">
        <f t="shared" si="107"/>
        <v>5.3334000000000003E-3</v>
      </c>
      <c r="AC251" s="253">
        <f t="shared" si="107"/>
        <v>5.9284999999999997E-3</v>
      </c>
      <c r="AD251" s="253">
        <f t="shared" si="107"/>
        <v>6.5199000000000003E-3</v>
      </c>
      <c r="AE251" s="253">
        <f t="shared" si="107"/>
        <v>7.1098999999999997E-3</v>
      </c>
      <c r="AF251" s="253">
        <f t="shared" si="107"/>
        <v>2.7699999999999999E-5</v>
      </c>
      <c r="AG251" s="253">
        <f t="shared" si="107"/>
        <v>5.2899999999999998E-5</v>
      </c>
      <c r="AH251" s="253">
        <f t="shared" si="107"/>
        <v>2.084E-4</v>
      </c>
      <c r="AI251" s="253">
        <f t="shared" si="107"/>
        <v>4.0190000000000001E-4</v>
      </c>
      <c r="AJ251" s="253">
        <f t="shared" si="107"/>
        <v>5.7720000000000004E-4</v>
      </c>
      <c r="AK251" s="253">
        <f t="shared" si="107"/>
        <v>7.1250000000000003E-4</v>
      </c>
      <c r="AL251" s="253">
        <f t="shared" si="107"/>
        <v>8.5899999999999995E-4</v>
      </c>
      <c r="AM251" s="253">
        <f t="shared" si="107"/>
        <v>1.083E-3</v>
      </c>
      <c r="AN251" s="253">
        <f t="shared" si="107"/>
        <v>1.2451999999999999E-3</v>
      </c>
      <c r="AO251" s="253">
        <f t="shared" si="107"/>
        <v>1.8798E-3</v>
      </c>
      <c r="AP251" s="253">
        <f t="shared" si="107"/>
        <v>2.4589999999999998E-3</v>
      </c>
      <c r="AQ251" s="253">
        <f t="shared" si="107"/>
        <v>3.1028000000000002E-3</v>
      </c>
      <c r="AR251" s="253">
        <f t="shared" si="107"/>
        <v>3.7035000000000002E-3</v>
      </c>
      <c r="AS251" s="253">
        <f t="shared" si="107"/>
        <v>4.5351000000000002E-3</v>
      </c>
      <c r="AT251" s="253">
        <f t="shared" si="107"/>
        <v>5.1909E-3</v>
      </c>
      <c r="AU251" s="253">
        <f t="shared" si="107"/>
        <v>5.6201999999999997E-3</v>
      </c>
      <c r="AV251" s="253">
        <f t="shared" si="107"/>
        <v>5.9905999999999996E-3</v>
      </c>
      <c r="AW251" s="253">
        <f t="shared" si="107"/>
        <v>6.3236999999999998E-3</v>
      </c>
      <c r="AX251" s="253">
        <f t="shared" si="107"/>
        <v>3.8999999999999999E-5</v>
      </c>
      <c r="AY251" s="253">
        <f t="shared" si="107"/>
        <v>8.53E-5</v>
      </c>
      <c r="AZ251" s="253">
        <f t="shared" si="107"/>
        <v>1.817E-4</v>
      </c>
      <c r="BA251" s="253">
        <f t="shared" si="107"/>
        <v>2.744E-4</v>
      </c>
      <c r="BB251" s="253">
        <f t="shared" si="107"/>
        <v>3.5639999999999999E-4</v>
      </c>
      <c r="BC251" s="253">
        <f t="shared" si="107"/>
        <v>4.4749999999999998E-4</v>
      </c>
      <c r="BD251" s="253">
        <f t="shared" si="107"/>
        <v>5.3549999999999995E-4</v>
      </c>
      <c r="BE251" s="253">
        <f t="shared" si="107"/>
        <v>7.0450000000000005E-4</v>
      </c>
      <c r="BF251" s="253">
        <f t="shared" si="107"/>
        <v>8.2569999999999996E-4</v>
      </c>
      <c r="BG251" s="253">
        <f t="shared" si="107"/>
        <v>1.6364999999999999E-3</v>
      </c>
      <c r="BH251" s="253">
        <f t="shared" si="107"/>
        <v>2.3738000000000001E-3</v>
      </c>
      <c r="BI251" s="253">
        <f t="shared" si="107"/>
        <v>3.0937E-3</v>
      </c>
      <c r="BJ251" s="253">
        <f t="shared" si="107"/>
        <v>3.8043E-3</v>
      </c>
      <c r="BK251" s="253">
        <f t="shared" si="107"/>
        <v>4.5100000000000001E-3</v>
      </c>
      <c r="BL251" s="253">
        <f t="shared" si="107"/>
        <v>5.2132999999999997E-3</v>
      </c>
      <c r="BM251" s="253">
        <f t="shared" si="107"/>
        <v>5.9151999999999998E-3</v>
      </c>
      <c r="BN251" s="253">
        <f t="shared" si="107"/>
        <v>6.6163999999999997E-3</v>
      </c>
      <c r="BO251" s="253">
        <f t="shared" ref="BO251:CF251" si="108">ROUND(BO69,7)</f>
        <v>7.3171E-3</v>
      </c>
      <c r="BP251" s="253">
        <f t="shared" si="108"/>
        <v>-1.9999999999999999E-7</v>
      </c>
      <c r="BQ251" s="253">
        <f t="shared" si="108"/>
        <v>-4.9999999999999998E-7</v>
      </c>
      <c r="BR251" s="253">
        <f t="shared" si="108"/>
        <v>9.9999999999999995E-8</v>
      </c>
      <c r="BS251" s="253">
        <f t="shared" si="108"/>
        <v>5.2000000000000002E-6</v>
      </c>
      <c r="BT251" s="253">
        <f t="shared" si="108"/>
        <v>1.38E-5</v>
      </c>
      <c r="BU251" s="253">
        <f t="shared" si="108"/>
        <v>2.3E-5</v>
      </c>
      <c r="BV251" s="253">
        <f t="shared" si="108"/>
        <v>3.2199999999999997E-5</v>
      </c>
      <c r="BW251" s="253">
        <f t="shared" si="108"/>
        <v>3.8999999999999999E-5</v>
      </c>
      <c r="BX251" s="253">
        <f t="shared" si="108"/>
        <v>4.6999999999999997E-5</v>
      </c>
      <c r="BY251" s="253">
        <f t="shared" si="108"/>
        <v>4.3000000000000002E-5</v>
      </c>
      <c r="BZ251" s="253">
        <f t="shared" si="108"/>
        <v>-4.9400000000000001E-5</v>
      </c>
      <c r="CA251" s="253">
        <f t="shared" si="108"/>
        <v>-1.054E-4</v>
      </c>
      <c r="CB251" s="253">
        <f t="shared" si="108"/>
        <v>-2.69E-5</v>
      </c>
      <c r="CC251" s="253">
        <f t="shared" si="108"/>
        <v>7.9000000000000006E-6</v>
      </c>
      <c r="CD251" s="253">
        <f t="shared" si="108"/>
        <v>1.7417999999999999E-3</v>
      </c>
      <c r="CE251" s="253">
        <f t="shared" si="108"/>
        <v>-7.0450000000000005E-4</v>
      </c>
      <c r="CF251" s="253">
        <f t="shared" si="108"/>
        <v>-4.4299999999999998E-4</v>
      </c>
    </row>
    <row r="252" spans="1:84" ht="15.75" thickBot="1" x14ac:dyDescent="0.3">
      <c r="A252" s="86">
        <v>55</v>
      </c>
      <c r="B252" s="253">
        <f t="shared" si="2"/>
        <v>9.3999999999999998E-6</v>
      </c>
      <c r="C252" s="253">
        <f t="shared" ref="C252:BN252" si="109">ROUND(C70,7)</f>
        <v>3.7200000000000003E-5</v>
      </c>
      <c r="D252" s="253">
        <f t="shared" si="109"/>
        <v>1.043E-4</v>
      </c>
      <c r="E252" s="253">
        <f t="shared" si="109"/>
        <v>3.0210000000000002E-4</v>
      </c>
      <c r="F252" s="253">
        <f t="shared" si="109"/>
        <v>5.2680000000000001E-4</v>
      </c>
      <c r="G252" s="253">
        <f t="shared" si="109"/>
        <v>7.5000000000000002E-4</v>
      </c>
      <c r="H252" s="253">
        <f t="shared" si="109"/>
        <v>9.6389999999999996E-4</v>
      </c>
      <c r="I252" s="253">
        <f t="shared" si="109"/>
        <v>1.1808000000000001E-3</v>
      </c>
      <c r="J252" s="253">
        <f t="shared" si="109"/>
        <v>1.5583999999999999E-3</v>
      </c>
      <c r="K252" s="253">
        <f t="shared" si="109"/>
        <v>1.8783000000000001E-3</v>
      </c>
      <c r="L252" s="253">
        <f t="shared" si="109"/>
        <v>3.1034999999999999E-3</v>
      </c>
      <c r="M252" s="253">
        <f t="shared" si="109"/>
        <v>4.0137000000000003E-3</v>
      </c>
      <c r="N252" s="253">
        <f t="shared" si="109"/>
        <v>-1.3669999999999999E-4</v>
      </c>
      <c r="O252" s="253">
        <f t="shared" si="109"/>
        <v>-1.1290000000000001E-4</v>
      </c>
      <c r="P252" s="253">
        <f t="shared" si="109"/>
        <v>6.8800000000000005E-5</v>
      </c>
      <c r="Q252" s="253">
        <f t="shared" si="109"/>
        <v>2.767E-4</v>
      </c>
      <c r="R252" s="253">
        <f t="shared" si="109"/>
        <v>4.5439999999999999E-4</v>
      </c>
      <c r="S252" s="253">
        <f t="shared" si="109"/>
        <v>5.9150000000000001E-4</v>
      </c>
      <c r="T252" s="253">
        <f t="shared" si="109"/>
        <v>7.18E-4</v>
      </c>
      <c r="U252" s="253">
        <f t="shared" si="109"/>
        <v>9.0899999999999998E-4</v>
      </c>
      <c r="V252" s="253">
        <f t="shared" si="109"/>
        <v>1.1029E-3</v>
      </c>
      <c r="W252" s="253">
        <f t="shared" si="109"/>
        <v>2.2896000000000001E-3</v>
      </c>
      <c r="X252" s="253">
        <f t="shared" si="109"/>
        <v>3.3325E-3</v>
      </c>
      <c r="Y252" s="253">
        <f t="shared" si="109"/>
        <v>4.2258E-3</v>
      </c>
      <c r="Z252" s="253">
        <f t="shared" si="109"/>
        <v>5.0375000000000003E-3</v>
      </c>
      <c r="AA252" s="253">
        <f t="shared" si="109"/>
        <v>5.8046E-3</v>
      </c>
      <c r="AB252" s="253">
        <f t="shared" si="109"/>
        <v>6.5487999999999996E-3</v>
      </c>
      <c r="AC252" s="253">
        <f t="shared" si="109"/>
        <v>7.2820000000000003E-3</v>
      </c>
      <c r="AD252" s="253">
        <f t="shared" si="109"/>
        <v>8.0105000000000003E-3</v>
      </c>
      <c r="AE252" s="253">
        <f t="shared" si="109"/>
        <v>8.7372999999999999E-3</v>
      </c>
      <c r="AF252" s="253">
        <f t="shared" si="109"/>
        <v>2.65E-5</v>
      </c>
      <c r="AG252" s="253">
        <f t="shared" si="109"/>
        <v>5.38E-5</v>
      </c>
      <c r="AH252" s="253">
        <f t="shared" si="109"/>
        <v>2.3350000000000001E-4</v>
      </c>
      <c r="AI252" s="253">
        <f t="shared" si="109"/>
        <v>4.6539999999999998E-4</v>
      </c>
      <c r="AJ252" s="253">
        <f t="shared" si="109"/>
        <v>6.801E-4</v>
      </c>
      <c r="AK252" s="253">
        <f t="shared" si="109"/>
        <v>8.4840000000000002E-4</v>
      </c>
      <c r="AL252" s="253">
        <f t="shared" si="109"/>
        <v>1.0300000000000001E-3</v>
      </c>
      <c r="AM252" s="253">
        <f t="shared" si="109"/>
        <v>1.3098999999999999E-3</v>
      </c>
      <c r="AN252" s="253">
        <f t="shared" si="109"/>
        <v>1.5142000000000001E-3</v>
      </c>
      <c r="AO252" s="253">
        <f t="shared" si="109"/>
        <v>2.3162999999999999E-3</v>
      </c>
      <c r="AP252" s="253">
        <f t="shared" si="109"/>
        <v>3.0477E-3</v>
      </c>
      <c r="AQ252" s="253">
        <f t="shared" si="109"/>
        <v>3.8497000000000002E-3</v>
      </c>
      <c r="AR252" s="253">
        <f t="shared" si="109"/>
        <v>4.5864E-3</v>
      </c>
      <c r="AS252" s="253">
        <f t="shared" si="109"/>
        <v>5.5998000000000003E-3</v>
      </c>
      <c r="AT252" s="253">
        <f t="shared" si="109"/>
        <v>6.3921999999999998E-3</v>
      </c>
      <c r="AU252" s="253">
        <f t="shared" si="109"/>
        <v>6.9078999999999998E-3</v>
      </c>
      <c r="AV252" s="253">
        <f t="shared" si="109"/>
        <v>7.3562000000000002E-3</v>
      </c>
      <c r="AW252" s="253">
        <f t="shared" si="109"/>
        <v>7.7644999999999997E-3</v>
      </c>
      <c r="AX252" s="253">
        <f t="shared" si="109"/>
        <v>4.46E-5</v>
      </c>
      <c r="AY252" s="253">
        <f t="shared" si="109"/>
        <v>9.8099999999999999E-5</v>
      </c>
      <c r="AZ252" s="253">
        <f t="shared" si="109"/>
        <v>2.1159999999999999E-4</v>
      </c>
      <c r="BA252" s="253">
        <f t="shared" si="109"/>
        <v>3.233E-4</v>
      </c>
      <c r="BB252" s="253">
        <f t="shared" si="109"/>
        <v>4.2349999999999999E-4</v>
      </c>
      <c r="BC252" s="253">
        <f t="shared" si="109"/>
        <v>5.3549999999999995E-4</v>
      </c>
      <c r="BD252" s="253">
        <f t="shared" si="109"/>
        <v>6.4440000000000005E-4</v>
      </c>
      <c r="BE252" s="253">
        <f t="shared" si="109"/>
        <v>8.543E-4</v>
      </c>
      <c r="BF252" s="253">
        <f t="shared" si="109"/>
        <v>1.0062999999999999E-3</v>
      </c>
      <c r="BG252" s="253">
        <f t="shared" si="109"/>
        <v>2.013E-3</v>
      </c>
      <c r="BH252" s="253">
        <f t="shared" si="109"/>
        <v>2.9258000000000001E-3</v>
      </c>
      <c r="BI252" s="253">
        <f t="shared" si="109"/>
        <v>3.8157E-3</v>
      </c>
      <c r="BJ252" s="253">
        <f t="shared" si="109"/>
        <v>4.6934999999999998E-3</v>
      </c>
      <c r="BK252" s="253">
        <f t="shared" si="109"/>
        <v>5.5650999999999999E-3</v>
      </c>
      <c r="BL252" s="253">
        <f t="shared" si="109"/>
        <v>6.4336999999999997E-3</v>
      </c>
      <c r="BM252" s="253">
        <f t="shared" si="109"/>
        <v>7.3004999999999997E-3</v>
      </c>
      <c r="BN252" s="253">
        <f t="shared" si="109"/>
        <v>8.1664000000000007E-3</v>
      </c>
      <c r="BO252" s="253">
        <f t="shared" ref="BO252:CF252" si="110">ROUND(BO70,7)</f>
        <v>9.0317000000000001E-3</v>
      </c>
      <c r="BP252" s="253">
        <f t="shared" si="110"/>
        <v>-4.9999999999999998E-7</v>
      </c>
      <c r="BQ252" s="253">
        <f t="shared" si="110"/>
        <v>-1.3E-6</v>
      </c>
      <c r="BR252" s="253">
        <f t="shared" si="110"/>
        <v>-1.1999999999999999E-6</v>
      </c>
      <c r="BS252" s="253">
        <f t="shared" si="110"/>
        <v>3.9999999999999998E-6</v>
      </c>
      <c r="BT252" s="253">
        <f t="shared" si="110"/>
        <v>1.3699999999999999E-5</v>
      </c>
      <c r="BU252" s="253">
        <f t="shared" si="110"/>
        <v>2.44E-5</v>
      </c>
      <c r="BV252" s="253">
        <f t="shared" si="110"/>
        <v>3.5099999999999999E-5</v>
      </c>
      <c r="BW252" s="253">
        <f t="shared" si="110"/>
        <v>4.2899999999999999E-5</v>
      </c>
      <c r="BX252" s="253">
        <f t="shared" si="110"/>
        <v>5.1600000000000001E-5</v>
      </c>
      <c r="BY252" s="253">
        <f t="shared" si="110"/>
        <v>4.5800000000000002E-5</v>
      </c>
      <c r="BZ252" s="253">
        <f t="shared" si="110"/>
        <v>-7.0300000000000001E-5</v>
      </c>
      <c r="CA252" s="253">
        <f t="shared" si="110"/>
        <v>-1.206E-4</v>
      </c>
      <c r="CB252" s="253">
        <f t="shared" si="110"/>
        <v>-3.1600000000000002E-5</v>
      </c>
      <c r="CC252" s="253">
        <f t="shared" si="110"/>
        <v>8.8000000000000004E-6</v>
      </c>
      <c r="CD252" s="253">
        <f t="shared" si="110"/>
        <v>2.1473999999999998E-3</v>
      </c>
      <c r="CE252" s="253">
        <f t="shared" si="110"/>
        <v>-9.1270000000000001E-4</v>
      </c>
      <c r="CF252" s="253">
        <f t="shared" si="110"/>
        <v>-4.8079999999999998E-4</v>
      </c>
    </row>
    <row r="253" spans="1:84" ht="15.75" thickBot="1" x14ac:dyDescent="0.3">
      <c r="A253" s="86">
        <v>56</v>
      </c>
      <c r="B253" s="253">
        <f t="shared" si="2"/>
        <v>1.13E-5</v>
      </c>
      <c r="C253" s="253">
        <f t="shared" ref="C253:BN253" si="111">ROUND(C71,7)</f>
        <v>4.5399999999999999E-5</v>
      </c>
      <c r="D253" s="253">
        <f t="shared" si="111"/>
        <v>1.2970000000000001E-4</v>
      </c>
      <c r="E253" s="253">
        <f t="shared" si="111"/>
        <v>3.8759999999999999E-4</v>
      </c>
      <c r="F253" s="253">
        <f t="shared" si="111"/>
        <v>6.912E-4</v>
      </c>
      <c r="G253" s="253">
        <f t="shared" si="111"/>
        <v>9.9960000000000001E-4</v>
      </c>
      <c r="H253" s="253">
        <f t="shared" si="111"/>
        <v>1.2991999999999999E-3</v>
      </c>
      <c r="I253" s="253">
        <f t="shared" si="111"/>
        <v>1.6045E-3</v>
      </c>
      <c r="J253" s="253">
        <f t="shared" si="111"/>
        <v>2.1410000000000001E-3</v>
      </c>
      <c r="K253" s="253">
        <f t="shared" si="111"/>
        <v>2.5994999999999998E-3</v>
      </c>
      <c r="L253" s="253">
        <f t="shared" si="111"/>
        <v>4.3899000000000004E-3</v>
      </c>
      <c r="M253" s="253">
        <f t="shared" si="111"/>
        <v>5.7532E-3</v>
      </c>
      <c r="N253" s="253">
        <f t="shared" si="111"/>
        <v>-2.1479999999999999E-4</v>
      </c>
      <c r="O253" s="253">
        <f t="shared" si="111"/>
        <v>-1.9909999999999999E-4</v>
      </c>
      <c r="P253" s="253">
        <f t="shared" si="111"/>
        <v>3.9499999999999998E-5</v>
      </c>
      <c r="Q253" s="253">
        <f t="shared" si="111"/>
        <v>3.2840000000000001E-4</v>
      </c>
      <c r="R253" s="253">
        <f t="shared" si="111"/>
        <v>5.7810000000000001E-4</v>
      </c>
      <c r="S253" s="253">
        <f t="shared" si="111"/>
        <v>7.7110000000000004E-4</v>
      </c>
      <c r="T253" s="253">
        <f t="shared" si="111"/>
        <v>9.4680000000000003E-4</v>
      </c>
      <c r="U253" s="253">
        <f t="shared" si="111"/>
        <v>1.2114000000000001E-3</v>
      </c>
      <c r="V253" s="253">
        <f t="shared" si="111"/>
        <v>1.4775000000000001E-3</v>
      </c>
      <c r="W253" s="253">
        <f t="shared" si="111"/>
        <v>3.1056999999999999E-3</v>
      </c>
      <c r="X253" s="253">
        <f t="shared" si="111"/>
        <v>4.5444999999999999E-3</v>
      </c>
      <c r="Y253" s="253">
        <f t="shared" si="111"/>
        <v>5.7768000000000003E-3</v>
      </c>
      <c r="Z253" s="253">
        <f t="shared" si="111"/>
        <v>6.8956E-3</v>
      </c>
      <c r="AA253" s="253">
        <f t="shared" si="111"/>
        <v>7.9524000000000001E-3</v>
      </c>
      <c r="AB253" s="253">
        <f t="shared" si="111"/>
        <v>8.9771E-3</v>
      </c>
      <c r="AC253" s="253">
        <f t="shared" si="111"/>
        <v>9.9866E-3</v>
      </c>
      <c r="AD253" s="253">
        <f t="shared" si="111"/>
        <v>1.09894E-2</v>
      </c>
      <c r="AE253" s="253">
        <f t="shared" si="111"/>
        <v>1.1989700000000001E-2</v>
      </c>
      <c r="AF253" s="253">
        <f t="shared" si="111"/>
        <v>2.2399999999999999E-5</v>
      </c>
      <c r="AG253" s="253">
        <f t="shared" si="111"/>
        <v>5.4599999999999999E-5</v>
      </c>
      <c r="AH253" s="253">
        <f t="shared" si="111"/>
        <v>2.789E-4</v>
      </c>
      <c r="AI253" s="253">
        <f t="shared" si="111"/>
        <v>5.8359999999999998E-4</v>
      </c>
      <c r="AJ253" s="253">
        <f t="shared" si="111"/>
        <v>8.7429999999999995E-4</v>
      </c>
      <c r="AK253" s="253">
        <f t="shared" si="111"/>
        <v>1.1071E-3</v>
      </c>
      <c r="AL253" s="253">
        <f t="shared" si="111"/>
        <v>1.3575E-3</v>
      </c>
      <c r="AM253" s="253">
        <f t="shared" si="111"/>
        <v>1.748E-3</v>
      </c>
      <c r="AN253" s="253">
        <f t="shared" si="111"/>
        <v>2.0366999999999998E-3</v>
      </c>
      <c r="AO253" s="253">
        <f t="shared" si="111"/>
        <v>3.1825999999999998E-3</v>
      </c>
      <c r="AP253" s="253">
        <f t="shared" si="111"/>
        <v>4.2269999999999999E-3</v>
      </c>
      <c r="AQ253" s="253">
        <f t="shared" si="111"/>
        <v>5.3521999999999997E-3</v>
      </c>
      <c r="AR253" s="253">
        <f t="shared" si="111"/>
        <v>6.3673999999999996E-3</v>
      </c>
      <c r="AS253" s="253">
        <f t="shared" si="111"/>
        <v>7.7539999999999996E-3</v>
      </c>
      <c r="AT253" s="253">
        <f t="shared" si="111"/>
        <v>8.8313000000000003E-3</v>
      </c>
      <c r="AU253" s="253">
        <f t="shared" si="111"/>
        <v>9.5323000000000005E-3</v>
      </c>
      <c r="AV253" s="253">
        <f t="shared" si="111"/>
        <v>1.01501E-2</v>
      </c>
      <c r="AW253" s="253">
        <f t="shared" si="111"/>
        <v>1.0722600000000001E-2</v>
      </c>
      <c r="AX253" s="253">
        <f t="shared" si="111"/>
        <v>5.5399999999999998E-5</v>
      </c>
      <c r="AY253" s="253">
        <f t="shared" si="111"/>
        <v>1.225E-4</v>
      </c>
      <c r="AZ253" s="253">
        <f t="shared" si="111"/>
        <v>2.6860000000000002E-4</v>
      </c>
      <c r="BA253" s="253">
        <f t="shared" si="111"/>
        <v>4.1619999999999998E-4</v>
      </c>
      <c r="BB253" s="253">
        <f t="shared" si="111"/>
        <v>5.5179999999999997E-4</v>
      </c>
      <c r="BC253" s="253">
        <f t="shared" si="111"/>
        <v>7.0450000000000005E-4</v>
      </c>
      <c r="BD253" s="253">
        <f t="shared" si="111"/>
        <v>8.543E-4</v>
      </c>
      <c r="BE253" s="253">
        <f t="shared" si="111"/>
        <v>1.1456000000000001E-3</v>
      </c>
      <c r="BF253" s="253">
        <f t="shared" si="111"/>
        <v>1.3599E-3</v>
      </c>
      <c r="BG253" s="253">
        <f t="shared" si="111"/>
        <v>2.7642999999999999E-3</v>
      </c>
      <c r="BH253" s="253">
        <f t="shared" si="111"/>
        <v>4.0343999999999996E-3</v>
      </c>
      <c r="BI253" s="253">
        <f t="shared" si="111"/>
        <v>5.2697000000000004E-3</v>
      </c>
      <c r="BJ253" s="253">
        <f t="shared" si="111"/>
        <v>6.4869999999999997E-3</v>
      </c>
      <c r="BK253" s="253">
        <f t="shared" si="111"/>
        <v>7.6953000000000004E-3</v>
      </c>
      <c r="BL253" s="253">
        <f t="shared" si="111"/>
        <v>8.8991999999999995E-3</v>
      </c>
      <c r="BM253" s="253">
        <f t="shared" si="111"/>
        <v>1.01006E-2</v>
      </c>
      <c r="BN253" s="253">
        <f t="shared" si="111"/>
        <v>1.13007E-2</v>
      </c>
      <c r="BO253" s="253">
        <f t="shared" ref="BO253:CF253" si="112">ROUND(BO71,7)</f>
        <v>1.24999E-2</v>
      </c>
      <c r="BP253" s="253">
        <f t="shared" si="112"/>
        <v>-1.1000000000000001E-6</v>
      </c>
      <c r="BQ253" s="253">
        <f t="shared" si="112"/>
        <v>-2.9000000000000002E-6</v>
      </c>
      <c r="BR253" s="253">
        <f t="shared" si="112"/>
        <v>-3.9999999999999998E-6</v>
      </c>
      <c r="BS253" s="253">
        <f t="shared" si="112"/>
        <v>1.1000000000000001E-6</v>
      </c>
      <c r="BT253" s="253">
        <f t="shared" si="112"/>
        <v>1.31E-5</v>
      </c>
      <c r="BU253" s="253">
        <f t="shared" si="112"/>
        <v>2.69E-5</v>
      </c>
      <c r="BV253" s="253">
        <f t="shared" si="112"/>
        <v>4.0599999999999998E-5</v>
      </c>
      <c r="BW253" s="253">
        <f t="shared" si="112"/>
        <v>5.0699999999999999E-5</v>
      </c>
      <c r="BX253" s="253">
        <f t="shared" si="112"/>
        <v>6.1099999999999994E-5</v>
      </c>
      <c r="BY253" s="253">
        <f t="shared" si="112"/>
        <v>5.1799999999999999E-5</v>
      </c>
      <c r="BZ253" s="253">
        <f t="shared" si="112"/>
        <v>-1.1230000000000001E-4</v>
      </c>
      <c r="CA253" s="253">
        <f t="shared" si="112"/>
        <v>-1.4799999999999999E-4</v>
      </c>
      <c r="CB253" s="253">
        <f t="shared" si="112"/>
        <v>-3.9900000000000001E-5</v>
      </c>
      <c r="CC253" s="253">
        <f t="shared" si="112"/>
        <v>1.04E-5</v>
      </c>
      <c r="CD253" s="253">
        <f t="shared" si="112"/>
        <v>2.9751000000000001E-3</v>
      </c>
      <c r="CE253" s="253">
        <f t="shared" si="112"/>
        <v>-1.3565000000000001E-3</v>
      </c>
      <c r="CF253" s="253">
        <f t="shared" si="112"/>
        <v>-5.3419999999999997E-4</v>
      </c>
    </row>
    <row r="254" spans="1:84" ht="15.75" thickBot="1" x14ac:dyDescent="0.3">
      <c r="A254" s="86">
        <v>57</v>
      </c>
      <c r="B254" s="253">
        <f t="shared" si="2"/>
        <v>1.26E-5</v>
      </c>
      <c r="C254" s="253">
        <f t="shared" ref="C254:BN254" si="113">ROUND(C72,7)</f>
        <v>5.0699999999999999E-5</v>
      </c>
      <c r="D254" s="253">
        <f t="shared" si="113"/>
        <v>1.4640000000000001E-4</v>
      </c>
      <c r="E254" s="253">
        <f t="shared" si="113"/>
        <v>4.4579999999999999E-4</v>
      </c>
      <c r="F254" s="253">
        <f t="shared" si="113"/>
        <v>8.0599999999999997E-4</v>
      </c>
      <c r="G254" s="253">
        <f t="shared" si="113"/>
        <v>1.1770999999999999E-3</v>
      </c>
      <c r="H254" s="253">
        <f t="shared" si="113"/>
        <v>1.5407000000000001E-3</v>
      </c>
      <c r="I254" s="253">
        <f t="shared" si="113"/>
        <v>1.913E-3</v>
      </c>
      <c r="J254" s="253">
        <f t="shared" si="113"/>
        <v>2.5718999999999998E-3</v>
      </c>
      <c r="K254" s="253">
        <f t="shared" si="113"/>
        <v>3.1388000000000002E-3</v>
      </c>
      <c r="L254" s="253">
        <f t="shared" si="113"/>
        <v>5.3813000000000003E-3</v>
      </c>
      <c r="M254" s="253">
        <f t="shared" si="113"/>
        <v>7.1148000000000001E-3</v>
      </c>
      <c r="N254" s="253">
        <f t="shared" si="113"/>
        <v>-2.7139999999999998E-4</v>
      </c>
      <c r="O254" s="253">
        <f t="shared" si="113"/>
        <v>-2.6400000000000002E-4</v>
      </c>
      <c r="P254" s="253">
        <f t="shared" si="113"/>
        <v>1.7399999999999999E-5</v>
      </c>
      <c r="Q254" s="253">
        <f t="shared" si="113"/>
        <v>3.6890000000000002E-4</v>
      </c>
      <c r="R254" s="253">
        <f t="shared" si="113"/>
        <v>6.7400000000000001E-4</v>
      </c>
      <c r="S254" s="253">
        <f t="shared" si="113"/>
        <v>9.0970000000000005E-4</v>
      </c>
      <c r="T254" s="253">
        <f t="shared" si="113"/>
        <v>1.1226999999999999E-3</v>
      </c>
      <c r="U254" s="253">
        <f t="shared" si="113"/>
        <v>1.4427999999999999E-3</v>
      </c>
      <c r="V254" s="253">
        <f t="shared" si="113"/>
        <v>1.7638E-3</v>
      </c>
      <c r="W254" s="253">
        <f t="shared" si="113"/>
        <v>3.7323999999999999E-3</v>
      </c>
      <c r="X254" s="253">
        <f t="shared" si="113"/>
        <v>5.4779E-3</v>
      </c>
      <c r="Y254" s="253">
        <f t="shared" si="113"/>
        <v>6.9731000000000003E-3</v>
      </c>
      <c r="Z254" s="253">
        <f t="shared" si="113"/>
        <v>8.3295999999999995E-3</v>
      </c>
      <c r="AA254" s="253">
        <f t="shared" si="113"/>
        <v>9.6103999999999998E-3</v>
      </c>
      <c r="AB254" s="253">
        <f t="shared" si="113"/>
        <v>1.08523E-2</v>
      </c>
      <c r="AC254" s="253">
        <f t="shared" si="113"/>
        <v>1.2075499999999999E-2</v>
      </c>
      <c r="AD254" s="253">
        <f t="shared" si="113"/>
        <v>1.3290400000000001E-2</v>
      </c>
      <c r="AE254" s="253">
        <f t="shared" si="113"/>
        <v>1.4502299999999999E-2</v>
      </c>
      <c r="AF254" s="253">
        <f t="shared" si="113"/>
        <v>1.7499999999999998E-5</v>
      </c>
      <c r="AG254" s="253">
        <f t="shared" si="113"/>
        <v>5.3199999999999999E-5</v>
      </c>
      <c r="AH254" s="253">
        <f t="shared" si="113"/>
        <v>3.0719999999999999E-4</v>
      </c>
      <c r="AI254" s="253">
        <f t="shared" si="113"/>
        <v>6.6379999999999998E-4</v>
      </c>
      <c r="AJ254" s="253">
        <f t="shared" si="113"/>
        <v>1.0103E-3</v>
      </c>
      <c r="AK254" s="253">
        <f t="shared" si="113"/>
        <v>1.2911999999999999E-3</v>
      </c>
      <c r="AL254" s="253">
        <f t="shared" si="113"/>
        <v>1.5929E-3</v>
      </c>
      <c r="AM254" s="253">
        <f t="shared" si="113"/>
        <v>2.0671999999999999E-3</v>
      </c>
      <c r="AN254" s="253">
        <f t="shared" si="113"/>
        <v>2.4215999999999999E-3</v>
      </c>
      <c r="AO254" s="253">
        <f t="shared" si="113"/>
        <v>3.8443000000000001E-3</v>
      </c>
      <c r="AP254" s="253">
        <f t="shared" si="113"/>
        <v>5.1425999999999998E-3</v>
      </c>
      <c r="AQ254" s="253">
        <f t="shared" si="113"/>
        <v>6.5259999999999997E-3</v>
      </c>
      <c r="AR254" s="253">
        <f t="shared" si="113"/>
        <v>7.7619000000000004E-3</v>
      </c>
      <c r="AS254" s="253">
        <f t="shared" si="113"/>
        <v>9.4435000000000005E-3</v>
      </c>
      <c r="AT254" s="253">
        <f t="shared" si="113"/>
        <v>1.0749099999999999E-2</v>
      </c>
      <c r="AU254" s="253">
        <f t="shared" si="113"/>
        <v>1.16028E-2</v>
      </c>
      <c r="AV254" s="253">
        <f t="shared" si="113"/>
        <v>1.23631E-2</v>
      </c>
      <c r="AW254" s="253">
        <f t="shared" si="113"/>
        <v>1.3075399999999999E-2</v>
      </c>
      <c r="AX254" s="253">
        <f t="shared" si="113"/>
        <v>6.2700000000000006E-5</v>
      </c>
      <c r="AY254" s="253">
        <f t="shared" si="113"/>
        <v>1.393E-4</v>
      </c>
      <c r="AZ254" s="253">
        <f t="shared" si="113"/>
        <v>3.0810000000000001E-4</v>
      </c>
      <c r="BA254" s="253">
        <f t="shared" si="113"/>
        <v>4.8149999999999999E-4</v>
      </c>
      <c r="BB254" s="253">
        <f t="shared" si="113"/>
        <v>6.4289999999999996E-4</v>
      </c>
      <c r="BC254" s="253">
        <f t="shared" si="113"/>
        <v>8.2569999999999996E-4</v>
      </c>
      <c r="BD254" s="253">
        <f t="shared" si="113"/>
        <v>1.0062999999999999E-3</v>
      </c>
      <c r="BE254" s="253">
        <f t="shared" si="113"/>
        <v>1.3599E-3</v>
      </c>
      <c r="BF254" s="253">
        <f t="shared" si="113"/>
        <v>1.6236E-3</v>
      </c>
      <c r="BG254" s="253">
        <f t="shared" si="113"/>
        <v>3.3436999999999998E-3</v>
      </c>
      <c r="BH254" s="253">
        <f t="shared" si="113"/>
        <v>4.9002000000000004E-3</v>
      </c>
      <c r="BI254" s="253">
        <f t="shared" si="113"/>
        <v>6.4121999999999998E-3</v>
      </c>
      <c r="BJ254" s="253">
        <f t="shared" si="113"/>
        <v>7.9010999999999994E-3</v>
      </c>
      <c r="BK254" s="253">
        <f t="shared" si="113"/>
        <v>9.3787000000000002E-3</v>
      </c>
      <c r="BL254" s="253">
        <f t="shared" si="113"/>
        <v>1.08506E-2</v>
      </c>
      <c r="BM254" s="253">
        <f t="shared" si="113"/>
        <v>1.2319500000000001E-2</v>
      </c>
      <c r="BN254" s="253">
        <f t="shared" si="113"/>
        <v>1.37866E-2</v>
      </c>
      <c r="BO254" s="253">
        <f t="shared" ref="BO254:CF254" si="114">ROUND(BO72,7)</f>
        <v>1.52526E-2</v>
      </c>
      <c r="BP254" s="253">
        <f t="shared" si="114"/>
        <v>-1.5999999999999999E-6</v>
      </c>
      <c r="BQ254" s="253">
        <f t="shared" si="114"/>
        <v>-4.4000000000000002E-6</v>
      </c>
      <c r="BR254" s="253">
        <f t="shared" si="114"/>
        <v>-6.3999999999999997E-6</v>
      </c>
      <c r="BS254" s="253">
        <f t="shared" si="114"/>
        <v>-1.5999999999999999E-6</v>
      </c>
      <c r="BT254" s="253">
        <f t="shared" si="114"/>
        <v>1.2099999999999999E-5</v>
      </c>
      <c r="BU254" s="253">
        <f t="shared" si="114"/>
        <v>2.8399999999999999E-5</v>
      </c>
      <c r="BV254" s="253">
        <f t="shared" si="114"/>
        <v>4.4499999999999997E-5</v>
      </c>
      <c r="BW254" s="253">
        <f t="shared" si="114"/>
        <v>5.6499999999999998E-5</v>
      </c>
      <c r="BX254" s="253">
        <f t="shared" si="114"/>
        <v>6.8499999999999998E-5</v>
      </c>
      <c r="BY254" s="253">
        <f t="shared" si="114"/>
        <v>5.6900000000000001E-5</v>
      </c>
      <c r="BZ254" s="253">
        <f t="shared" si="114"/>
        <v>-1.4550000000000001E-4</v>
      </c>
      <c r="CA254" s="253">
        <f t="shared" si="114"/>
        <v>-1.6559999999999999E-4</v>
      </c>
      <c r="CB254" s="253">
        <f t="shared" si="114"/>
        <v>-4.5399999999999999E-5</v>
      </c>
      <c r="CC254" s="253">
        <f t="shared" si="114"/>
        <v>1.11E-5</v>
      </c>
      <c r="CD254" s="253">
        <f t="shared" si="114"/>
        <v>3.6359999999999999E-3</v>
      </c>
      <c r="CE254" s="253">
        <f t="shared" si="114"/>
        <v>-1.7311E-3</v>
      </c>
      <c r="CF254" s="253">
        <f t="shared" si="114"/>
        <v>-5.398E-4</v>
      </c>
    </row>
    <row r="255" spans="1:84" ht="15.75" thickBot="1" x14ac:dyDescent="0.3">
      <c r="A255" s="86">
        <v>58</v>
      </c>
      <c r="B255" s="253">
        <f t="shared" si="2"/>
        <v>2.26E-5</v>
      </c>
      <c r="C255" s="253">
        <f t="shared" ref="C255:BN255" si="115">ROUND(C73,7)</f>
        <v>9.2800000000000006E-5</v>
      </c>
      <c r="D255" s="253">
        <f t="shared" si="115"/>
        <v>2.7409999999999999E-4</v>
      </c>
      <c r="E255" s="253">
        <f t="shared" si="115"/>
        <v>8.5550000000000003E-4</v>
      </c>
      <c r="F255" s="253">
        <f t="shared" si="115"/>
        <v>1.5749E-3</v>
      </c>
      <c r="G255" s="253">
        <f t="shared" si="115"/>
        <v>2.333E-3</v>
      </c>
      <c r="H255" s="253">
        <f t="shared" si="115"/>
        <v>3.0896999999999999E-3</v>
      </c>
      <c r="I255" s="253">
        <f t="shared" si="115"/>
        <v>3.8741000000000001E-3</v>
      </c>
      <c r="J255" s="253">
        <f t="shared" si="115"/>
        <v>5.2886000000000001E-3</v>
      </c>
      <c r="K255" s="253">
        <f t="shared" si="115"/>
        <v>6.5288000000000004E-3</v>
      </c>
      <c r="L255" s="253">
        <f t="shared" si="115"/>
        <v>1.1585700000000001E-2</v>
      </c>
      <c r="M255" s="253">
        <f t="shared" si="115"/>
        <v>1.5614299999999999E-2</v>
      </c>
      <c r="N255" s="253">
        <f t="shared" si="115"/>
        <v>-5.4949999999999997E-4</v>
      </c>
      <c r="O255" s="253">
        <f t="shared" si="115"/>
        <v>-5.6369999999999999E-4</v>
      </c>
      <c r="P255" s="253">
        <f t="shared" si="115"/>
        <v>2.1100000000000001E-5</v>
      </c>
      <c r="Q255" s="253">
        <f t="shared" si="115"/>
        <v>7.7559999999999999E-4</v>
      </c>
      <c r="R255" s="253">
        <f t="shared" si="115"/>
        <v>1.4291E-3</v>
      </c>
      <c r="S255" s="253">
        <f t="shared" si="115"/>
        <v>1.9298E-3</v>
      </c>
      <c r="T255" s="253">
        <f t="shared" si="115"/>
        <v>2.3789000000000002E-3</v>
      </c>
      <c r="U255" s="253">
        <f t="shared" si="115"/>
        <v>3.0506999999999999E-3</v>
      </c>
      <c r="V255" s="253">
        <f t="shared" si="115"/>
        <v>3.7279000000000001E-3</v>
      </c>
      <c r="W255" s="253">
        <f t="shared" si="115"/>
        <v>7.9381E-3</v>
      </c>
      <c r="X255" s="253">
        <f t="shared" si="115"/>
        <v>1.1693200000000001E-2</v>
      </c>
      <c r="Y255" s="253">
        <f t="shared" si="115"/>
        <v>1.49058E-2</v>
      </c>
      <c r="Z255" s="253">
        <f t="shared" si="115"/>
        <v>1.78169E-2</v>
      </c>
      <c r="AA255" s="253">
        <f t="shared" si="115"/>
        <v>2.0564099999999998E-2</v>
      </c>
      <c r="AB255" s="253">
        <f t="shared" si="115"/>
        <v>2.3227100000000001E-2</v>
      </c>
      <c r="AC255" s="253">
        <f t="shared" si="115"/>
        <v>2.58497E-2</v>
      </c>
      <c r="AD255" s="253">
        <f t="shared" si="115"/>
        <v>2.8454400000000001E-2</v>
      </c>
      <c r="AE255" s="253">
        <f t="shared" si="115"/>
        <v>3.1052400000000001E-2</v>
      </c>
      <c r="AF255" s="253">
        <f t="shared" si="115"/>
        <v>2.3E-5</v>
      </c>
      <c r="AG255" s="253">
        <f t="shared" si="115"/>
        <v>7.6699999999999994E-5</v>
      </c>
      <c r="AH255" s="253">
        <f t="shared" si="115"/>
        <v>5.5949999999999999E-4</v>
      </c>
      <c r="AI255" s="253">
        <f t="shared" si="115"/>
        <v>1.2753E-3</v>
      </c>
      <c r="AJ255" s="253">
        <f t="shared" si="115"/>
        <v>1.9835E-3</v>
      </c>
      <c r="AK255" s="253">
        <f t="shared" si="115"/>
        <v>2.5644000000000001E-3</v>
      </c>
      <c r="AL255" s="253">
        <f t="shared" si="115"/>
        <v>3.1873000000000001E-3</v>
      </c>
      <c r="AM255" s="253">
        <f t="shared" si="115"/>
        <v>4.1827000000000001E-3</v>
      </c>
      <c r="AN255" s="253">
        <f t="shared" si="115"/>
        <v>4.9465999999999998E-3</v>
      </c>
      <c r="AO255" s="253">
        <f t="shared" si="115"/>
        <v>8.1512000000000008E-3</v>
      </c>
      <c r="AP255" s="253">
        <f t="shared" si="115"/>
        <v>1.1105500000000001E-2</v>
      </c>
      <c r="AQ255" s="253">
        <f t="shared" si="115"/>
        <v>1.41713E-2</v>
      </c>
      <c r="AR255" s="253">
        <f t="shared" si="115"/>
        <v>1.6853699999999999E-2</v>
      </c>
      <c r="AS255" s="253">
        <f t="shared" si="115"/>
        <v>2.0480600000000002E-2</v>
      </c>
      <c r="AT255" s="253">
        <f t="shared" si="115"/>
        <v>2.3307700000000001E-2</v>
      </c>
      <c r="AU255" s="253">
        <f t="shared" si="115"/>
        <v>2.5193500000000001E-2</v>
      </c>
      <c r="AV255" s="253">
        <f t="shared" si="115"/>
        <v>2.6917799999999999E-2</v>
      </c>
      <c r="AW255" s="253">
        <f t="shared" si="115"/>
        <v>2.8571900000000001E-2</v>
      </c>
      <c r="AX255" s="253">
        <f t="shared" si="115"/>
        <v>1.172E-4</v>
      </c>
      <c r="AY255" s="253">
        <f t="shared" si="115"/>
        <v>2.6259999999999999E-4</v>
      </c>
      <c r="AZ255" s="253">
        <f t="shared" si="115"/>
        <v>5.8989999999999997E-4</v>
      </c>
      <c r="BA255" s="253">
        <f t="shared" si="115"/>
        <v>9.3369999999999998E-4</v>
      </c>
      <c r="BB255" s="253">
        <f t="shared" si="115"/>
        <v>1.2611E-3</v>
      </c>
      <c r="BC255" s="253">
        <f t="shared" si="115"/>
        <v>1.6364999999999999E-3</v>
      </c>
      <c r="BD255" s="253">
        <f t="shared" si="115"/>
        <v>2.013E-3</v>
      </c>
      <c r="BE255" s="253">
        <f t="shared" si="115"/>
        <v>2.7642999999999999E-3</v>
      </c>
      <c r="BF255" s="253">
        <f t="shared" si="115"/>
        <v>3.3436999999999998E-3</v>
      </c>
      <c r="BG255" s="253">
        <f t="shared" si="115"/>
        <v>7.1599000000000003E-3</v>
      </c>
      <c r="BH255" s="253">
        <f t="shared" si="115"/>
        <v>1.0679299999999999E-2</v>
      </c>
      <c r="BI255" s="253">
        <f t="shared" si="115"/>
        <v>1.4106799999999999E-2</v>
      </c>
      <c r="BJ255" s="253">
        <f t="shared" si="115"/>
        <v>1.7482299999999999E-2</v>
      </c>
      <c r="BK255" s="253">
        <f t="shared" si="115"/>
        <v>2.0830899999999999E-2</v>
      </c>
      <c r="BL255" s="253">
        <f t="shared" si="115"/>
        <v>2.4165499999999999E-2</v>
      </c>
      <c r="BM255" s="253">
        <f t="shared" si="115"/>
        <v>2.74924E-2</v>
      </c>
      <c r="BN255" s="253">
        <f t="shared" si="115"/>
        <v>3.08147E-2</v>
      </c>
      <c r="BO255" s="253">
        <f t="shared" ref="BO255:CF255" si="116">ROUND(BO73,7)</f>
        <v>3.4134100000000001E-2</v>
      </c>
      <c r="BP255" s="253">
        <f t="shared" si="116"/>
        <v>-3.9999999999999998E-6</v>
      </c>
      <c r="BQ255" s="253">
        <f t="shared" si="116"/>
        <v>-1.1199999999999999E-5</v>
      </c>
      <c r="BR255" s="253">
        <f t="shared" si="116"/>
        <v>-1.7499999999999998E-5</v>
      </c>
      <c r="BS255" s="253">
        <f t="shared" si="116"/>
        <v>-1.04E-5</v>
      </c>
      <c r="BT255" s="253">
        <f t="shared" si="116"/>
        <v>1.8300000000000001E-5</v>
      </c>
      <c r="BU255" s="253">
        <f t="shared" si="116"/>
        <v>5.4299999999999998E-5</v>
      </c>
      <c r="BV255" s="253">
        <f t="shared" si="116"/>
        <v>9.1000000000000003E-5</v>
      </c>
      <c r="BW255" s="253">
        <f t="shared" si="116"/>
        <v>1.197E-4</v>
      </c>
      <c r="BX255" s="253">
        <f t="shared" si="116"/>
        <v>1.5229999999999999E-4</v>
      </c>
      <c r="BY255" s="253">
        <f t="shared" si="116"/>
        <v>1.3239999999999999E-4</v>
      </c>
      <c r="BZ255" s="253">
        <f t="shared" si="116"/>
        <v>-3.3090000000000002E-4</v>
      </c>
      <c r="CA255" s="253">
        <f t="shared" si="116"/>
        <v>-3.0919999999999998E-4</v>
      </c>
      <c r="CB255" s="253">
        <f t="shared" si="116"/>
        <v>-8.6799999999999996E-5</v>
      </c>
      <c r="CC255" s="253">
        <f t="shared" si="116"/>
        <v>1.6200000000000001E-5</v>
      </c>
      <c r="CD255" s="253">
        <f t="shared" si="116"/>
        <v>8.1723999999999998E-3</v>
      </c>
      <c r="CE255" s="253">
        <f t="shared" si="116"/>
        <v>-4.1701999999999998E-3</v>
      </c>
      <c r="CF255" s="253">
        <f t="shared" si="116"/>
        <v>-6.1519999999999999E-4</v>
      </c>
    </row>
    <row r="256" spans="1:84" ht="15.75" thickBot="1" x14ac:dyDescent="0.3">
      <c r="A256" s="86">
        <v>59</v>
      </c>
      <c r="B256" s="253">
        <f t="shared" si="2"/>
        <v>3.1699999999999998E-5</v>
      </c>
      <c r="C256" s="253">
        <f t="shared" ref="C256:BN256" si="117">ROUND(C74,7)</f>
        <v>1.3349999999999999E-4</v>
      </c>
      <c r="D256" s="253">
        <f t="shared" si="117"/>
        <v>3.9800000000000002E-4</v>
      </c>
      <c r="E256" s="253">
        <f t="shared" si="117"/>
        <v>1.2424999999999999E-3</v>
      </c>
      <c r="F256" s="253">
        <f t="shared" si="117"/>
        <v>2.2847000000000002E-3</v>
      </c>
      <c r="G256" s="253">
        <f t="shared" si="117"/>
        <v>3.3846000000000002E-3</v>
      </c>
      <c r="H256" s="253">
        <f t="shared" si="117"/>
        <v>4.4863999999999998E-3</v>
      </c>
      <c r="I256" s="253">
        <f t="shared" si="117"/>
        <v>5.6331999999999997E-3</v>
      </c>
      <c r="J256" s="253">
        <f t="shared" si="117"/>
        <v>7.7156999999999998E-3</v>
      </c>
      <c r="K256" s="253">
        <f t="shared" si="117"/>
        <v>9.5563000000000002E-3</v>
      </c>
      <c r="L256" s="253">
        <f t="shared" si="117"/>
        <v>1.7159500000000001E-2</v>
      </c>
      <c r="M256" s="253">
        <f t="shared" si="117"/>
        <v>2.3281300000000001E-2</v>
      </c>
      <c r="N256" s="253">
        <f t="shared" si="117"/>
        <v>-7.559E-4</v>
      </c>
      <c r="O256" s="253">
        <f t="shared" si="117"/>
        <v>-7.7590000000000005E-4</v>
      </c>
      <c r="P256" s="253">
        <f t="shared" si="117"/>
        <v>9.6799999999999995E-5</v>
      </c>
      <c r="Q256" s="253">
        <f t="shared" si="117"/>
        <v>1.2193E-3</v>
      </c>
      <c r="R256" s="253">
        <f t="shared" si="117"/>
        <v>2.1878000000000002E-3</v>
      </c>
      <c r="S256" s="253">
        <f t="shared" si="117"/>
        <v>2.9260000000000002E-3</v>
      </c>
      <c r="T256" s="253">
        <f t="shared" si="117"/>
        <v>3.5879000000000002E-3</v>
      </c>
      <c r="U256" s="253">
        <f t="shared" si="117"/>
        <v>4.5748999999999998E-3</v>
      </c>
      <c r="V256" s="253">
        <f t="shared" si="117"/>
        <v>5.5751999999999998E-3</v>
      </c>
      <c r="W256" s="253">
        <f t="shared" si="117"/>
        <v>1.18507E-2</v>
      </c>
      <c r="X256" s="253">
        <f t="shared" si="117"/>
        <v>1.7460900000000001E-2</v>
      </c>
      <c r="Y256" s="253">
        <f t="shared" si="117"/>
        <v>2.2257599999999999E-2</v>
      </c>
      <c r="Z256" s="253">
        <f t="shared" si="117"/>
        <v>2.66021E-2</v>
      </c>
      <c r="AA256" s="253">
        <f t="shared" si="117"/>
        <v>3.0701599999999999E-2</v>
      </c>
      <c r="AB256" s="253">
        <f t="shared" si="117"/>
        <v>3.4675299999999999E-2</v>
      </c>
      <c r="AC256" s="253">
        <f t="shared" si="117"/>
        <v>3.8588799999999999E-2</v>
      </c>
      <c r="AD256" s="253">
        <f t="shared" si="117"/>
        <v>4.2475600000000002E-2</v>
      </c>
      <c r="AE256" s="253">
        <f t="shared" si="117"/>
        <v>4.6352400000000002E-2</v>
      </c>
      <c r="AF256" s="253">
        <f t="shared" si="117"/>
        <v>6.4599999999999998E-5</v>
      </c>
      <c r="AG256" s="253">
        <f t="shared" si="117"/>
        <v>1.093E-4</v>
      </c>
      <c r="AH256" s="253">
        <f t="shared" si="117"/>
        <v>8.1729999999999997E-4</v>
      </c>
      <c r="AI256" s="253">
        <f t="shared" si="117"/>
        <v>1.8776999999999999E-3</v>
      </c>
      <c r="AJ256" s="253">
        <f t="shared" si="117"/>
        <v>2.9168000000000002E-3</v>
      </c>
      <c r="AK256" s="253">
        <f t="shared" si="117"/>
        <v>3.7634000000000001E-3</v>
      </c>
      <c r="AL256" s="253">
        <f t="shared" si="117"/>
        <v>4.6712000000000004E-3</v>
      </c>
      <c r="AM256" s="253">
        <f t="shared" si="117"/>
        <v>6.1259000000000001E-3</v>
      </c>
      <c r="AN256" s="253">
        <f t="shared" si="117"/>
        <v>7.2532999999999999E-3</v>
      </c>
      <c r="AO256" s="253">
        <f t="shared" si="117"/>
        <v>1.20909E-2</v>
      </c>
      <c r="AP256" s="253">
        <f t="shared" si="117"/>
        <v>1.6581200000000001E-2</v>
      </c>
      <c r="AQ256" s="253">
        <f t="shared" si="117"/>
        <v>2.1189199999999998E-2</v>
      </c>
      <c r="AR256" s="253">
        <f t="shared" si="117"/>
        <v>2.5182300000000001E-2</v>
      </c>
      <c r="AS256" s="253">
        <f t="shared" si="117"/>
        <v>3.0572599999999998E-2</v>
      </c>
      <c r="AT256" s="253">
        <f t="shared" si="117"/>
        <v>3.4780199999999997E-2</v>
      </c>
      <c r="AU256" s="253">
        <f t="shared" si="117"/>
        <v>3.7608599999999999E-2</v>
      </c>
      <c r="AV256" s="253">
        <f t="shared" si="117"/>
        <v>4.02222E-2</v>
      </c>
      <c r="AW256" s="253">
        <f t="shared" si="117"/>
        <v>4.2751699999999997E-2</v>
      </c>
      <c r="AX256" s="253">
        <f t="shared" si="117"/>
        <v>1.6750000000000001E-4</v>
      </c>
      <c r="AY256" s="253">
        <f t="shared" si="117"/>
        <v>3.7669999999999999E-4</v>
      </c>
      <c r="AZ256" s="253">
        <f t="shared" si="117"/>
        <v>8.4999999999999995E-4</v>
      </c>
      <c r="BA256" s="253">
        <f t="shared" si="117"/>
        <v>1.3488E-3</v>
      </c>
      <c r="BB256" s="253">
        <f t="shared" si="117"/>
        <v>1.8257E-3</v>
      </c>
      <c r="BC256" s="253">
        <f t="shared" si="117"/>
        <v>2.3738000000000001E-3</v>
      </c>
      <c r="BD256" s="253">
        <f t="shared" si="117"/>
        <v>2.9258000000000001E-3</v>
      </c>
      <c r="BE256" s="253">
        <f t="shared" si="117"/>
        <v>4.0343999999999996E-3</v>
      </c>
      <c r="BF256" s="253">
        <f t="shared" si="117"/>
        <v>4.9002000000000004E-3</v>
      </c>
      <c r="BG256" s="253">
        <f t="shared" si="117"/>
        <v>1.0679299999999999E-2</v>
      </c>
      <c r="BH256" s="253">
        <f t="shared" si="117"/>
        <v>1.61099E-2</v>
      </c>
      <c r="BI256" s="253">
        <f t="shared" si="117"/>
        <v>2.1430299999999999E-2</v>
      </c>
      <c r="BJ256" s="253">
        <f t="shared" si="117"/>
        <v>2.66793E-2</v>
      </c>
      <c r="BK256" s="253">
        <f t="shared" si="117"/>
        <v>3.1888399999999997E-2</v>
      </c>
      <c r="BL256" s="253">
        <f t="shared" si="117"/>
        <v>3.7075499999999997E-2</v>
      </c>
      <c r="BM256" s="253">
        <f t="shared" si="117"/>
        <v>4.22499E-2</v>
      </c>
      <c r="BN256" s="253">
        <f t="shared" si="117"/>
        <v>4.74165E-2</v>
      </c>
      <c r="BO256" s="253">
        <f t="shared" ref="BO256:CF256" si="118">ROUND(BO74,7)</f>
        <v>5.2578100000000003E-2</v>
      </c>
      <c r="BP256" s="253">
        <f t="shared" si="118"/>
        <v>-5.8000000000000004E-6</v>
      </c>
      <c r="BQ256" s="253">
        <f t="shared" si="118"/>
        <v>-1.63E-5</v>
      </c>
      <c r="BR256" s="253">
        <f t="shared" si="118"/>
        <v>-2.55E-5</v>
      </c>
      <c r="BS256" s="253">
        <f t="shared" si="118"/>
        <v>-1.38E-5</v>
      </c>
      <c r="BT256" s="253">
        <f t="shared" si="118"/>
        <v>3.1600000000000002E-5</v>
      </c>
      <c r="BU256" s="253">
        <f t="shared" si="118"/>
        <v>8.8999999999999995E-5</v>
      </c>
      <c r="BV256" s="253">
        <f t="shared" si="118"/>
        <v>1.485E-4</v>
      </c>
      <c r="BW256" s="253">
        <f t="shared" si="118"/>
        <v>1.964E-4</v>
      </c>
      <c r="BX256" s="253">
        <f t="shared" si="118"/>
        <v>2.5559999999999998E-4</v>
      </c>
      <c r="BY256" s="253">
        <f t="shared" si="118"/>
        <v>2.3330000000000001E-4</v>
      </c>
      <c r="BZ256" s="253">
        <f t="shared" si="118"/>
        <v>-4.9350000000000002E-4</v>
      </c>
      <c r="CA256" s="253">
        <f t="shared" si="118"/>
        <v>-4.526E-4</v>
      </c>
      <c r="CB256" s="253">
        <f t="shared" si="118"/>
        <v>-1.2329999999999999E-4</v>
      </c>
      <c r="CC256" s="253">
        <f t="shared" si="118"/>
        <v>1.9400000000000001E-5</v>
      </c>
      <c r="CD256" s="253">
        <f t="shared" si="118"/>
        <v>1.2578199999999999E-2</v>
      </c>
      <c r="CE256" s="253">
        <f t="shared" si="118"/>
        <v>-6.5182E-3</v>
      </c>
      <c r="CF256" s="253">
        <f t="shared" si="118"/>
        <v>-6.6379999999999998E-4</v>
      </c>
    </row>
    <row r="257" spans="1:84" ht="15.75" thickBot="1" x14ac:dyDescent="0.3">
      <c r="A257" s="86">
        <v>60</v>
      </c>
      <c r="B257" s="253">
        <f t="shared" si="2"/>
        <v>4.0800000000000002E-5</v>
      </c>
      <c r="C257" s="253">
        <f t="shared" ref="C257:BN257" si="119">ROUND(C75,7)</f>
        <v>1.7420000000000001E-4</v>
      </c>
      <c r="D257" s="253">
        <f t="shared" si="119"/>
        <v>5.2220000000000001E-4</v>
      </c>
      <c r="E257" s="253">
        <f t="shared" si="119"/>
        <v>1.6276000000000001E-3</v>
      </c>
      <c r="F257" s="253">
        <f t="shared" si="119"/>
        <v>2.9857E-3</v>
      </c>
      <c r="G257" s="253">
        <f t="shared" si="119"/>
        <v>4.4167E-3</v>
      </c>
      <c r="H257" s="253">
        <f t="shared" si="119"/>
        <v>5.8510999999999997E-3</v>
      </c>
      <c r="I257" s="253">
        <f t="shared" si="119"/>
        <v>7.3466E-3</v>
      </c>
      <c r="J257" s="253">
        <f t="shared" si="119"/>
        <v>1.0070900000000001E-2</v>
      </c>
      <c r="K257" s="253">
        <f t="shared" si="119"/>
        <v>1.24891E-2</v>
      </c>
      <c r="L257" s="253">
        <f t="shared" si="119"/>
        <v>2.25501E-2</v>
      </c>
      <c r="M257" s="253">
        <f t="shared" si="119"/>
        <v>3.0695500000000001E-2</v>
      </c>
      <c r="N257" s="253">
        <f t="shared" si="119"/>
        <v>-9.4669999999999997E-4</v>
      </c>
      <c r="O257" s="253">
        <f t="shared" si="119"/>
        <v>-9.6679999999999997E-4</v>
      </c>
      <c r="P257" s="253">
        <f t="shared" si="119"/>
        <v>1.894E-4</v>
      </c>
      <c r="Q257" s="253">
        <f t="shared" si="119"/>
        <v>1.6715E-3</v>
      </c>
      <c r="R257" s="253">
        <f t="shared" si="119"/>
        <v>2.9475999999999999E-3</v>
      </c>
      <c r="S257" s="253">
        <f t="shared" si="119"/>
        <v>3.9170999999999997E-3</v>
      </c>
      <c r="T257" s="253">
        <f t="shared" si="119"/>
        <v>4.7863999999999997E-3</v>
      </c>
      <c r="U257" s="253">
        <f t="shared" si="119"/>
        <v>6.0788999999999999E-3</v>
      </c>
      <c r="V257" s="253">
        <f t="shared" si="119"/>
        <v>7.3930000000000003E-3</v>
      </c>
      <c r="W257" s="253">
        <f t="shared" si="119"/>
        <v>1.56834E-2</v>
      </c>
      <c r="X257" s="253">
        <f t="shared" si="119"/>
        <v>2.3107099999999998E-2</v>
      </c>
      <c r="Y257" s="253">
        <f t="shared" si="119"/>
        <v>2.9452599999999999E-2</v>
      </c>
      <c r="Z257" s="253">
        <f t="shared" si="119"/>
        <v>3.5198899999999998E-2</v>
      </c>
      <c r="AA257" s="253">
        <f t="shared" si="119"/>
        <v>4.0620700000000003E-2</v>
      </c>
      <c r="AB257" s="253">
        <f t="shared" si="119"/>
        <v>4.5876300000000002E-2</v>
      </c>
      <c r="AC257" s="253">
        <f t="shared" si="119"/>
        <v>5.1052199999999999E-2</v>
      </c>
      <c r="AD257" s="253">
        <f t="shared" si="119"/>
        <v>5.6193E-2</v>
      </c>
      <c r="AE257" s="253">
        <f t="shared" si="119"/>
        <v>6.13205E-2</v>
      </c>
      <c r="AF257" s="253">
        <f t="shared" si="119"/>
        <v>1.2320000000000001E-4</v>
      </c>
      <c r="AG257" s="253">
        <f t="shared" si="119"/>
        <v>1.45E-4</v>
      </c>
      <c r="AH257" s="253">
        <f t="shared" si="119"/>
        <v>1.0792E-3</v>
      </c>
      <c r="AI257" s="253">
        <f t="shared" si="119"/>
        <v>2.4840999999999999E-3</v>
      </c>
      <c r="AJ257" s="253">
        <f t="shared" si="119"/>
        <v>3.8476000000000001E-3</v>
      </c>
      <c r="AK257" s="253">
        <f t="shared" si="119"/>
        <v>4.9512999999999996E-3</v>
      </c>
      <c r="AL257" s="253">
        <f t="shared" si="119"/>
        <v>6.1343999999999999E-3</v>
      </c>
      <c r="AM257" s="253">
        <f t="shared" si="119"/>
        <v>8.0307999999999994E-3</v>
      </c>
      <c r="AN257" s="253">
        <f t="shared" si="119"/>
        <v>9.5073999999999992E-3</v>
      </c>
      <c r="AO257" s="253">
        <f t="shared" si="119"/>
        <v>1.5927199999999999E-2</v>
      </c>
      <c r="AP257" s="253">
        <f t="shared" si="119"/>
        <v>2.1910499999999999E-2</v>
      </c>
      <c r="AQ257" s="253">
        <f t="shared" si="119"/>
        <v>2.80141E-2</v>
      </c>
      <c r="AR257" s="253">
        <f t="shared" si="119"/>
        <v>3.3274199999999997E-2</v>
      </c>
      <c r="AS257" s="253">
        <f t="shared" si="119"/>
        <v>4.03694E-2</v>
      </c>
      <c r="AT257" s="253">
        <f t="shared" si="119"/>
        <v>4.5909899999999997E-2</v>
      </c>
      <c r="AU257" s="253">
        <f t="shared" si="119"/>
        <v>4.9647499999999997E-2</v>
      </c>
      <c r="AV257" s="253">
        <f t="shared" si="119"/>
        <v>5.3119800000000002E-2</v>
      </c>
      <c r="AW257" s="253">
        <f t="shared" si="119"/>
        <v>5.64956E-2</v>
      </c>
      <c r="AX257" s="253">
        <f t="shared" si="119"/>
        <v>2.1689999999999999E-4</v>
      </c>
      <c r="AY257" s="253">
        <f t="shared" si="119"/>
        <v>4.8870000000000001E-4</v>
      </c>
      <c r="AZ257" s="253">
        <f t="shared" si="119"/>
        <v>1.1054000000000001E-3</v>
      </c>
      <c r="BA257" s="253">
        <f t="shared" si="119"/>
        <v>1.7557E-3</v>
      </c>
      <c r="BB257" s="253">
        <f t="shared" si="119"/>
        <v>2.3779999999999999E-3</v>
      </c>
      <c r="BC257" s="253">
        <f t="shared" si="119"/>
        <v>3.0937E-3</v>
      </c>
      <c r="BD257" s="253">
        <f t="shared" si="119"/>
        <v>3.8157E-3</v>
      </c>
      <c r="BE257" s="253">
        <f t="shared" si="119"/>
        <v>5.2697000000000004E-3</v>
      </c>
      <c r="BF257" s="253">
        <f t="shared" si="119"/>
        <v>6.4121999999999998E-3</v>
      </c>
      <c r="BG257" s="253">
        <f t="shared" si="119"/>
        <v>1.4106799999999999E-2</v>
      </c>
      <c r="BH257" s="253">
        <f t="shared" si="119"/>
        <v>2.1430299999999999E-2</v>
      </c>
      <c r="BI257" s="253">
        <f t="shared" si="119"/>
        <v>2.8639700000000001E-2</v>
      </c>
      <c r="BJ257" s="253">
        <f t="shared" si="119"/>
        <v>3.5763400000000001E-2</v>
      </c>
      <c r="BK257" s="253">
        <f t="shared" si="119"/>
        <v>4.2835699999999997E-2</v>
      </c>
      <c r="BL257" s="253">
        <f t="shared" si="119"/>
        <v>4.98783E-2</v>
      </c>
      <c r="BM257" s="253">
        <f t="shared" si="119"/>
        <v>5.6903299999999997E-2</v>
      </c>
      <c r="BN257" s="253">
        <f t="shared" si="119"/>
        <v>6.3917299999999996E-2</v>
      </c>
      <c r="BO257" s="253">
        <f t="shared" ref="BO257:CF257" si="120">ROUND(BO75,7)</f>
        <v>7.0924000000000001E-2</v>
      </c>
      <c r="BP257" s="253">
        <f t="shared" si="120"/>
        <v>-7.5000000000000002E-6</v>
      </c>
      <c r="BQ257" s="253">
        <f t="shared" si="120"/>
        <v>-2.09E-5</v>
      </c>
      <c r="BR257" s="253">
        <f t="shared" si="120"/>
        <v>-3.26E-5</v>
      </c>
      <c r="BS257" s="253">
        <f t="shared" si="120"/>
        <v>-1.56E-5</v>
      </c>
      <c r="BT257" s="253">
        <f t="shared" si="120"/>
        <v>4.6900000000000002E-5</v>
      </c>
      <c r="BU257" s="253">
        <f t="shared" si="120"/>
        <v>1.261E-4</v>
      </c>
      <c r="BV257" s="253">
        <f t="shared" si="120"/>
        <v>2.0900000000000001E-4</v>
      </c>
      <c r="BW257" s="253">
        <f t="shared" si="120"/>
        <v>2.764E-4</v>
      </c>
      <c r="BX257" s="253">
        <f t="shared" si="120"/>
        <v>3.635E-4</v>
      </c>
      <c r="BY257" s="253">
        <f t="shared" si="120"/>
        <v>3.3970000000000002E-4</v>
      </c>
      <c r="BZ257" s="253">
        <f t="shared" si="120"/>
        <v>-6.5269999999999998E-4</v>
      </c>
      <c r="CA257" s="253">
        <f t="shared" si="120"/>
        <v>-5.9570000000000001E-4</v>
      </c>
      <c r="CB257" s="253">
        <f t="shared" si="120"/>
        <v>-1.5559999999999999E-4</v>
      </c>
      <c r="CC257" s="253">
        <f t="shared" si="120"/>
        <v>2.2099999999999998E-5</v>
      </c>
      <c r="CD257" s="253">
        <f t="shared" si="120"/>
        <v>1.69266E-2</v>
      </c>
      <c r="CE257" s="253">
        <f t="shared" si="120"/>
        <v>-8.8459000000000003E-3</v>
      </c>
      <c r="CF257" s="253">
        <f t="shared" si="120"/>
        <v>-7.3110000000000004E-4</v>
      </c>
    </row>
    <row r="258" spans="1:84" ht="15.75" thickBot="1" x14ac:dyDescent="0.3">
      <c r="A258" s="86">
        <v>61</v>
      </c>
      <c r="B258" s="253">
        <f t="shared" si="2"/>
        <v>4.9700000000000002E-5</v>
      </c>
      <c r="C258" s="253">
        <f t="shared" ref="C258:BN258" si="121">ROUND(C76,7)</f>
        <v>2.1460000000000001E-4</v>
      </c>
      <c r="D258" s="253">
        <f t="shared" si="121"/>
        <v>6.4559999999999997E-4</v>
      </c>
      <c r="E258" s="253">
        <f t="shared" si="121"/>
        <v>2.0102000000000002E-3</v>
      </c>
      <c r="F258" s="253">
        <f t="shared" si="121"/>
        <v>3.6805000000000002E-3</v>
      </c>
      <c r="G258" s="253">
        <f t="shared" si="121"/>
        <v>5.4377000000000002E-3</v>
      </c>
      <c r="H258" s="253">
        <f t="shared" si="121"/>
        <v>7.1989000000000003E-3</v>
      </c>
      <c r="I258" s="253">
        <f t="shared" si="121"/>
        <v>9.0367999999999993E-3</v>
      </c>
      <c r="J258" s="253">
        <f t="shared" si="121"/>
        <v>1.2390699999999999E-2</v>
      </c>
      <c r="K258" s="253">
        <f t="shared" si="121"/>
        <v>1.5375399999999999E-2</v>
      </c>
      <c r="L258" s="253">
        <f t="shared" si="121"/>
        <v>2.7849200000000001E-2</v>
      </c>
      <c r="M258" s="253">
        <f t="shared" si="121"/>
        <v>3.7981800000000003E-2</v>
      </c>
      <c r="N258" s="253">
        <f t="shared" si="121"/>
        <v>-1.1324E-3</v>
      </c>
      <c r="O258" s="253">
        <f t="shared" si="121"/>
        <v>-1.1505E-3</v>
      </c>
      <c r="P258" s="253">
        <f t="shared" si="121"/>
        <v>2.8600000000000001E-4</v>
      </c>
      <c r="Q258" s="253">
        <f t="shared" si="121"/>
        <v>2.1234000000000001E-3</v>
      </c>
      <c r="R258" s="253">
        <f t="shared" si="121"/>
        <v>3.7036E-3</v>
      </c>
      <c r="S258" s="253">
        <f t="shared" si="121"/>
        <v>4.9015999999999999E-3</v>
      </c>
      <c r="T258" s="253">
        <f t="shared" si="121"/>
        <v>5.9756000000000002E-3</v>
      </c>
      <c r="U258" s="253">
        <f t="shared" si="121"/>
        <v>7.5693000000000002E-3</v>
      </c>
      <c r="V258" s="253">
        <f t="shared" si="121"/>
        <v>9.1926000000000004E-3</v>
      </c>
      <c r="W258" s="253">
        <f t="shared" si="121"/>
        <v>1.94708E-2</v>
      </c>
      <c r="X258" s="253">
        <f t="shared" si="121"/>
        <v>2.8684500000000002E-2</v>
      </c>
      <c r="Y258" s="253">
        <f t="shared" si="121"/>
        <v>3.6559099999999997E-2</v>
      </c>
      <c r="Z258" s="253">
        <f t="shared" si="121"/>
        <v>4.36893E-2</v>
      </c>
      <c r="AA258" s="253">
        <f t="shared" si="121"/>
        <v>5.0416599999999999E-2</v>
      </c>
      <c r="AB258" s="253">
        <f t="shared" si="121"/>
        <v>5.69379E-2</v>
      </c>
      <c r="AC258" s="253">
        <f t="shared" si="121"/>
        <v>6.3360299999999994E-2</v>
      </c>
      <c r="AD258" s="253">
        <f t="shared" si="121"/>
        <v>6.9739200000000001E-2</v>
      </c>
      <c r="AE258" s="253">
        <f t="shared" si="121"/>
        <v>7.6101699999999994E-2</v>
      </c>
      <c r="AF258" s="253">
        <f t="shared" si="121"/>
        <v>1.875E-4</v>
      </c>
      <c r="AG258" s="253">
        <f t="shared" si="121"/>
        <v>1.816E-4</v>
      </c>
      <c r="AH258" s="253">
        <f t="shared" si="121"/>
        <v>1.3408000000000001E-3</v>
      </c>
      <c r="AI258" s="253">
        <f t="shared" si="121"/>
        <v>3.0885999999999999E-3</v>
      </c>
      <c r="AJ258" s="253">
        <f t="shared" si="121"/>
        <v>4.7729000000000001E-3</v>
      </c>
      <c r="AK258" s="253">
        <f t="shared" si="121"/>
        <v>6.1295000000000004E-3</v>
      </c>
      <c r="AL258" s="253">
        <f t="shared" si="121"/>
        <v>7.5833000000000003E-3</v>
      </c>
      <c r="AM258" s="253">
        <f t="shared" si="121"/>
        <v>9.9132999999999999E-3</v>
      </c>
      <c r="AN258" s="253">
        <f t="shared" si="121"/>
        <v>1.1732599999999999E-2</v>
      </c>
      <c r="AO258" s="253">
        <f t="shared" si="121"/>
        <v>1.9707599999999999E-2</v>
      </c>
      <c r="AP258" s="253">
        <f t="shared" si="121"/>
        <v>2.7160299999999998E-2</v>
      </c>
      <c r="AQ258" s="253">
        <f t="shared" si="121"/>
        <v>3.4735299999999997E-2</v>
      </c>
      <c r="AR258" s="253">
        <f t="shared" si="121"/>
        <v>4.1241399999999998E-2</v>
      </c>
      <c r="AS258" s="253">
        <f t="shared" si="121"/>
        <v>5.0013200000000001E-2</v>
      </c>
      <c r="AT258" s="253">
        <f t="shared" si="121"/>
        <v>5.6863700000000003E-2</v>
      </c>
      <c r="AU258" s="253">
        <f t="shared" si="121"/>
        <v>6.1494E-2</v>
      </c>
      <c r="AV258" s="253">
        <f t="shared" si="121"/>
        <v>6.5809300000000001E-2</v>
      </c>
      <c r="AW258" s="253">
        <f t="shared" si="121"/>
        <v>7.0015999999999995E-2</v>
      </c>
      <c r="AX258" s="253">
        <f t="shared" si="121"/>
        <v>2.656E-4</v>
      </c>
      <c r="AY258" s="253">
        <f t="shared" si="121"/>
        <v>5.9949999999999999E-4</v>
      </c>
      <c r="AZ258" s="253">
        <f t="shared" si="121"/>
        <v>1.3577999999999999E-3</v>
      </c>
      <c r="BA258" s="253">
        <f t="shared" si="121"/>
        <v>2.1578000000000001E-3</v>
      </c>
      <c r="BB258" s="253">
        <f t="shared" si="121"/>
        <v>2.9233000000000002E-3</v>
      </c>
      <c r="BC258" s="253">
        <f t="shared" si="121"/>
        <v>3.8043E-3</v>
      </c>
      <c r="BD258" s="253">
        <f t="shared" si="121"/>
        <v>4.6934999999999998E-3</v>
      </c>
      <c r="BE258" s="253">
        <f t="shared" si="121"/>
        <v>6.4869999999999997E-3</v>
      </c>
      <c r="BF258" s="253">
        <f t="shared" si="121"/>
        <v>7.9010999999999994E-3</v>
      </c>
      <c r="BG258" s="253">
        <f t="shared" si="121"/>
        <v>1.7482299999999999E-2</v>
      </c>
      <c r="BH258" s="253">
        <f t="shared" si="121"/>
        <v>2.66793E-2</v>
      </c>
      <c r="BI258" s="253">
        <f t="shared" si="121"/>
        <v>3.5763400000000001E-2</v>
      </c>
      <c r="BJ258" s="253">
        <f t="shared" si="121"/>
        <v>4.47496E-2</v>
      </c>
      <c r="BK258" s="253">
        <f t="shared" si="121"/>
        <v>5.3673800000000001E-2</v>
      </c>
      <c r="BL258" s="253">
        <f t="shared" si="121"/>
        <v>6.2560900000000003E-2</v>
      </c>
      <c r="BM258" s="253">
        <f t="shared" si="121"/>
        <v>7.1425500000000003E-2</v>
      </c>
      <c r="BN258" s="253">
        <f t="shared" si="121"/>
        <v>8.0275700000000005E-2</v>
      </c>
      <c r="BO258" s="253">
        <f t="shared" ref="BO258:CF258" si="122">ROUND(BO76,7)</f>
        <v>8.9116399999999998E-2</v>
      </c>
      <c r="BP258" s="253">
        <f t="shared" si="122"/>
        <v>-9.0999999999999993E-6</v>
      </c>
      <c r="BQ258" s="253">
        <f t="shared" si="122"/>
        <v>-2.55E-5</v>
      </c>
      <c r="BR258" s="253">
        <f t="shared" si="122"/>
        <v>-3.9499999999999998E-5</v>
      </c>
      <c r="BS258" s="253">
        <f t="shared" si="122"/>
        <v>-1.7E-5</v>
      </c>
      <c r="BT258" s="253">
        <f t="shared" si="122"/>
        <v>6.2600000000000004E-5</v>
      </c>
      <c r="BU258" s="253">
        <f t="shared" si="122"/>
        <v>1.6349999999999999E-4</v>
      </c>
      <c r="BV258" s="253">
        <f t="shared" si="122"/>
        <v>2.6949999999999999E-4</v>
      </c>
      <c r="BW258" s="253">
        <f t="shared" si="122"/>
        <v>3.5639999999999999E-4</v>
      </c>
      <c r="BX258" s="253">
        <f t="shared" si="122"/>
        <v>4.7110000000000001E-4</v>
      </c>
      <c r="BY258" s="253">
        <f t="shared" si="122"/>
        <v>4.46E-4</v>
      </c>
      <c r="BZ258" s="253">
        <f t="shared" si="122"/>
        <v>-8.1039999999999997E-4</v>
      </c>
      <c r="CA258" s="253">
        <f t="shared" si="122"/>
        <v>-7.3740000000000003E-4</v>
      </c>
      <c r="CB258" s="253">
        <f t="shared" si="122"/>
        <v>-1.8550000000000001E-4</v>
      </c>
      <c r="CC258" s="253">
        <f t="shared" si="122"/>
        <v>2.4600000000000002E-5</v>
      </c>
      <c r="CD258" s="253">
        <f t="shared" si="122"/>
        <v>2.12216E-2</v>
      </c>
      <c r="CE258" s="253">
        <f t="shared" si="122"/>
        <v>-1.1155E-2</v>
      </c>
      <c r="CF258" s="253">
        <f t="shared" si="122"/>
        <v>-8.0289999999999995E-4</v>
      </c>
    </row>
    <row r="259" spans="1:84" ht="15.75" thickBot="1" x14ac:dyDescent="0.3">
      <c r="A259" s="86">
        <v>62</v>
      </c>
      <c r="B259" s="253">
        <f t="shared" si="2"/>
        <v>5.8600000000000001E-5</v>
      </c>
      <c r="C259" s="253">
        <f t="shared" ref="C259:BN259" si="123">ROUND(C77,7)</f>
        <v>2.5480000000000001E-4</v>
      </c>
      <c r="D259" s="253">
        <f t="shared" si="123"/>
        <v>7.6860000000000003E-4</v>
      </c>
      <c r="E259" s="253">
        <f t="shared" si="123"/>
        <v>2.3909999999999999E-3</v>
      </c>
      <c r="F259" s="253">
        <f t="shared" si="123"/>
        <v>4.3717000000000001E-3</v>
      </c>
      <c r="G259" s="253">
        <f t="shared" si="123"/>
        <v>6.4526000000000002E-3</v>
      </c>
      <c r="H259" s="253">
        <f t="shared" si="123"/>
        <v>8.5380000000000005E-3</v>
      </c>
      <c r="I259" s="253">
        <f t="shared" si="123"/>
        <v>1.07154E-2</v>
      </c>
      <c r="J259" s="253">
        <f t="shared" si="123"/>
        <v>1.4693299999999999E-2</v>
      </c>
      <c r="K259" s="253">
        <f t="shared" si="123"/>
        <v>1.8239399999999999E-2</v>
      </c>
      <c r="L259" s="253">
        <f t="shared" si="123"/>
        <v>3.3104099999999997E-2</v>
      </c>
      <c r="M259" s="253">
        <f t="shared" si="123"/>
        <v>4.5205599999999999E-2</v>
      </c>
      <c r="N259" s="253">
        <f t="shared" si="123"/>
        <v>-1.3165E-3</v>
      </c>
      <c r="O259" s="253">
        <f t="shared" si="123"/>
        <v>-1.3319E-3</v>
      </c>
      <c r="P259" s="253">
        <f t="shared" si="123"/>
        <v>3.8329999999999999E-4</v>
      </c>
      <c r="Q259" s="253">
        <f t="shared" si="123"/>
        <v>2.5736999999999999E-3</v>
      </c>
      <c r="R259" s="253">
        <f t="shared" si="123"/>
        <v>4.4559999999999999E-3</v>
      </c>
      <c r="S259" s="253">
        <f t="shared" si="123"/>
        <v>5.8811999999999996E-3</v>
      </c>
      <c r="T259" s="253">
        <f t="shared" si="123"/>
        <v>7.1586999999999996E-3</v>
      </c>
      <c r="U259" s="253">
        <f t="shared" si="123"/>
        <v>9.0513999999999994E-3</v>
      </c>
      <c r="V259" s="253">
        <f t="shared" si="123"/>
        <v>1.09815E-2</v>
      </c>
      <c r="W259" s="253">
        <f t="shared" si="123"/>
        <v>2.32336E-2</v>
      </c>
      <c r="X259" s="253">
        <f t="shared" si="123"/>
        <v>3.42248E-2</v>
      </c>
      <c r="Y259" s="253">
        <f t="shared" si="123"/>
        <v>4.3617799999999998E-2</v>
      </c>
      <c r="Z259" s="253">
        <f t="shared" si="123"/>
        <v>5.21222E-2</v>
      </c>
      <c r="AA259" s="253">
        <f t="shared" si="123"/>
        <v>6.0146199999999997E-2</v>
      </c>
      <c r="AB259" s="253">
        <f t="shared" si="123"/>
        <v>6.7924300000000007E-2</v>
      </c>
      <c r="AC259" s="253">
        <f t="shared" si="123"/>
        <v>7.5584600000000002E-2</v>
      </c>
      <c r="AD259" s="253">
        <f t="shared" si="123"/>
        <v>8.3193100000000006E-2</v>
      </c>
      <c r="AE259" s="253">
        <f t="shared" si="123"/>
        <v>9.0782000000000002E-2</v>
      </c>
      <c r="AF259" s="253">
        <f t="shared" si="123"/>
        <v>2.5319999999999997E-4</v>
      </c>
      <c r="AG259" s="253">
        <f t="shared" si="123"/>
        <v>2.1819999999999999E-4</v>
      </c>
      <c r="AH259" s="253">
        <f t="shared" si="123"/>
        <v>1.6017E-3</v>
      </c>
      <c r="AI259" s="253">
        <f t="shared" si="123"/>
        <v>3.6906999999999999E-3</v>
      </c>
      <c r="AJ259" s="253">
        <f t="shared" si="123"/>
        <v>5.6939E-3</v>
      </c>
      <c r="AK259" s="253">
        <f t="shared" si="123"/>
        <v>7.3016000000000001E-3</v>
      </c>
      <c r="AL259" s="253">
        <f t="shared" si="123"/>
        <v>9.0240000000000008E-3</v>
      </c>
      <c r="AM259" s="253">
        <f t="shared" si="123"/>
        <v>1.17839E-2</v>
      </c>
      <c r="AN259" s="253">
        <f t="shared" si="123"/>
        <v>1.3942599999999999E-2</v>
      </c>
      <c r="AO259" s="253">
        <f t="shared" si="123"/>
        <v>2.3459299999999999E-2</v>
      </c>
      <c r="AP259" s="253">
        <f t="shared" si="123"/>
        <v>3.2368899999999999E-2</v>
      </c>
      <c r="AQ259" s="253">
        <f t="shared" si="123"/>
        <v>4.1403099999999998E-2</v>
      </c>
      <c r="AR259" s="253">
        <f t="shared" si="123"/>
        <v>4.9144800000000002E-2</v>
      </c>
      <c r="AS259" s="253">
        <f t="shared" si="123"/>
        <v>5.9579500000000001E-2</v>
      </c>
      <c r="AT259" s="253">
        <f t="shared" si="123"/>
        <v>6.7728999999999998E-2</v>
      </c>
      <c r="AU259" s="253">
        <f t="shared" si="123"/>
        <v>7.3244199999999995E-2</v>
      </c>
      <c r="AV259" s="253">
        <f t="shared" si="123"/>
        <v>7.8395000000000006E-2</v>
      </c>
      <c r="AW259" s="253">
        <f t="shared" si="123"/>
        <v>8.3424799999999993E-2</v>
      </c>
      <c r="AX259" s="253">
        <f t="shared" si="123"/>
        <v>3.1409999999999999E-4</v>
      </c>
      <c r="AY259" s="253">
        <f t="shared" si="123"/>
        <v>7.0960000000000001E-4</v>
      </c>
      <c r="AZ259" s="253">
        <f t="shared" si="123"/>
        <v>1.6087E-3</v>
      </c>
      <c r="BA259" s="253">
        <f t="shared" si="123"/>
        <v>2.5573000000000002E-3</v>
      </c>
      <c r="BB259" s="253">
        <f t="shared" si="123"/>
        <v>3.4651999999999999E-3</v>
      </c>
      <c r="BC259" s="253">
        <f t="shared" si="123"/>
        <v>4.5100000000000001E-3</v>
      </c>
      <c r="BD259" s="253">
        <f t="shared" si="123"/>
        <v>5.5650999999999999E-3</v>
      </c>
      <c r="BE259" s="253">
        <f t="shared" si="123"/>
        <v>7.6953000000000004E-3</v>
      </c>
      <c r="BF259" s="253">
        <f t="shared" si="123"/>
        <v>9.3787000000000002E-3</v>
      </c>
      <c r="BG259" s="253">
        <f t="shared" si="123"/>
        <v>2.0830899999999999E-2</v>
      </c>
      <c r="BH259" s="253">
        <f t="shared" si="123"/>
        <v>3.1888399999999997E-2</v>
      </c>
      <c r="BI259" s="253">
        <f t="shared" si="123"/>
        <v>4.2835699999999997E-2</v>
      </c>
      <c r="BJ259" s="253">
        <f t="shared" si="123"/>
        <v>5.3673800000000001E-2</v>
      </c>
      <c r="BK259" s="253">
        <f t="shared" si="123"/>
        <v>6.4439399999999994E-2</v>
      </c>
      <c r="BL259" s="253">
        <f t="shared" si="123"/>
        <v>7.51608E-2</v>
      </c>
      <c r="BM259" s="253">
        <f t="shared" si="123"/>
        <v>8.5854799999999995E-2</v>
      </c>
      <c r="BN259" s="253">
        <f t="shared" si="123"/>
        <v>9.6531199999999998E-2</v>
      </c>
      <c r="BO259" s="253">
        <f t="shared" ref="BO259:CF259" si="124">ROUND(BO77,7)</f>
        <v>0.1071957</v>
      </c>
      <c r="BP259" s="253">
        <f t="shared" si="124"/>
        <v>-1.0699999999999999E-5</v>
      </c>
      <c r="BQ259" s="253">
        <f t="shared" si="124"/>
        <v>-3.0000000000000001E-5</v>
      </c>
      <c r="BR259" s="253">
        <f t="shared" si="124"/>
        <v>-4.6300000000000001E-5</v>
      </c>
      <c r="BS259" s="253">
        <f t="shared" si="124"/>
        <v>-1.84E-5</v>
      </c>
      <c r="BT259" s="253">
        <f t="shared" si="124"/>
        <v>7.8300000000000006E-5</v>
      </c>
      <c r="BU259" s="253">
        <f t="shared" si="124"/>
        <v>2.006E-4</v>
      </c>
      <c r="BV259" s="253">
        <f t="shared" si="124"/>
        <v>3.2959999999999999E-4</v>
      </c>
      <c r="BW259" s="253">
        <f t="shared" si="124"/>
        <v>4.3580000000000002E-4</v>
      </c>
      <c r="BX259" s="253">
        <f t="shared" si="124"/>
        <v>5.7810000000000001E-4</v>
      </c>
      <c r="BY259" s="253">
        <f t="shared" si="124"/>
        <v>5.5159999999999996E-4</v>
      </c>
      <c r="BZ259" s="253">
        <f t="shared" si="124"/>
        <v>-9.6719999999999998E-4</v>
      </c>
      <c r="CA259" s="253">
        <f t="shared" si="124"/>
        <v>-8.7810000000000004E-4</v>
      </c>
      <c r="CB259" s="253">
        <f t="shared" si="124"/>
        <v>-2.143E-4</v>
      </c>
      <c r="CC259" s="253">
        <f t="shared" si="124"/>
        <v>2.7100000000000001E-5</v>
      </c>
      <c r="CD259" s="253">
        <f t="shared" si="124"/>
        <v>2.5483100000000002E-2</v>
      </c>
      <c r="CE259" s="253">
        <f t="shared" si="124"/>
        <v>-1.3450699999999999E-2</v>
      </c>
      <c r="CF259" s="253">
        <f t="shared" si="124"/>
        <v>-8.7560000000000003E-4</v>
      </c>
    </row>
    <row r="260" spans="1:84" ht="15.75" thickBot="1" x14ac:dyDescent="0.3">
      <c r="A260" s="86">
        <v>63</v>
      </c>
      <c r="B260" s="253">
        <f t="shared" si="2"/>
        <v>6.7500000000000001E-5</v>
      </c>
      <c r="C260" s="253">
        <f t="shared" ref="C260:BN260" si="125">ROUND(C78,7)</f>
        <v>2.9490000000000001E-4</v>
      </c>
      <c r="D260" s="253">
        <f t="shared" si="125"/>
        <v>8.9110000000000003E-4</v>
      </c>
      <c r="E260" s="253">
        <f t="shared" si="125"/>
        <v>2.7707000000000001E-3</v>
      </c>
      <c r="F260" s="253">
        <f t="shared" si="125"/>
        <v>5.0606999999999996E-3</v>
      </c>
      <c r="G260" s="253">
        <f t="shared" si="125"/>
        <v>7.4641999999999998E-3</v>
      </c>
      <c r="H260" s="253">
        <f t="shared" si="125"/>
        <v>9.8724999999999993E-3</v>
      </c>
      <c r="I260" s="253">
        <f t="shared" si="125"/>
        <v>1.2388100000000001E-2</v>
      </c>
      <c r="J260" s="253">
        <f t="shared" si="125"/>
        <v>1.69873E-2</v>
      </c>
      <c r="K260" s="253">
        <f t="shared" si="125"/>
        <v>2.1092300000000001E-2</v>
      </c>
      <c r="L260" s="253">
        <f t="shared" si="125"/>
        <v>3.8337000000000003E-2</v>
      </c>
      <c r="M260" s="253">
        <f t="shared" si="125"/>
        <v>5.2398199999999999E-2</v>
      </c>
      <c r="N260" s="253">
        <f t="shared" si="125"/>
        <v>-1.5E-3</v>
      </c>
      <c r="O260" s="253">
        <f t="shared" si="125"/>
        <v>-1.5126E-3</v>
      </c>
      <c r="P260" s="253">
        <f t="shared" si="125"/>
        <v>4.8020000000000002E-4</v>
      </c>
      <c r="Q260" s="253">
        <f t="shared" si="125"/>
        <v>3.0222999999999999E-3</v>
      </c>
      <c r="R260" s="253">
        <f t="shared" si="125"/>
        <v>5.2059000000000003E-3</v>
      </c>
      <c r="S260" s="253">
        <f t="shared" si="125"/>
        <v>6.8573999999999996E-3</v>
      </c>
      <c r="T260" s="253">
        <f t="shared" si="125"/>
        <v>8.3377E-3</v>
      </c>
      <c r="U260" s="253">
        <f t="shared" si="125"/>
        <v>1.0528300000000001E-2</v>
      </c>
      <c r="V260" s="253">
        <f t="shared" si="125"/>
        <v>1.2764299999999999E-2</v>
      </c>
      <c r="W260" s="253">
        <f t="shared" si="125"/>
        <v>2.6982599999999999E-2</v>
      </c>
      <c r="X260" s="253">
        <f t="shared" si="125"/>
        <v>3.9744599999999998E-2</v>
      </c>
      <c r="Y260" s="253">
        <f t="shared" si="125"/>
        <v>5.0650100000000003E-2</v>
      </c>
      <c r="Z260" s="253">
        <f t="shared" si="125"/>
        <v>6.0523500000000001E-2</v>
      </c>
      <c r="AA260" s="253">
        <f t="shared" si="125"/>
        <v>6.9838999999999998E-2</v>
      </c>
      <c r="AB260" s="253">
        <f t="shared" si="125"/>
        <v>7.88692E-2</v>
      </c>
      <c r="AC260" s="253">
        <f t="shared" si="125"/>
        <v>8.7762699999999999E-2</v>
      </c>
      <c r="AD260" s="253">
        <f t="shared" si="125"/>
        <v>9.6596100000000004E-2</v>
      </c>
      <c r="AE260" s="253">
        <f t="shared" si="125"/>
        <v>0.10540679999999999</v>
      </c>
      <c r="AF260" s="253">
        <f t="shared" si="125"/>
        <v>3.19E-4</v>
      </c>
      <c r="AG260" s="253">
        <f t="shared" si="125"/>
        <v>2.5480000000000001E-4</v>
      </c>
      <c r="AH260" s="253">
        <f t="shared" si="125"/>
        <v>1.8618E-3</v>
      </c>
      <c r="AI260" s="253">
        <f t="shared" si="125"/>
        <v>4.2910999999999999E-3</v>
      </c>
      <c r="AJ260" s="253">
        <f t="shared" si="125"/>
        <v>6.6121000000000001E-3</v>
      </c>
      <c r="AK260" s="253">
        <f t="shared" si="125"/>
        <v>8.4699000000000007E-3</v>
      </c>
      <c r="AL260" s="253">
        <f t="shared" si="125"/>
        <v>1.0459899999999999E-2</v>
      </c>
      <c r="AM260" s="253">
        <f t="shared" si="125"/>
        <v>1.3648E-2</v>
      </c>
      <c r="AN260" s="253">
        <f t="shared" si="125"/>
        <v>1.6144700000000001E-2</v>
      </c>
      <c r="AO260" s="253">
        <f t="shared" si="125"/>
        <v>2.7195899999999999E-2</v>
      </c>
      <c r="AP260" s="253">
        <f t="shared" si="125"/>
        <v>3.7555900000000003E-2</v>
      </c>
      <c r="AQ260" s="253">
        <f t="shared" si="125"/>
        <v>4.8042899999999999E-2</v>
      </c>
      <c r="AR260" s="253">
        <f t="shared" si="125"/>
        <v>5.70149E-2</v>
      </c>
      <c r="AS260" s="253">
        <f t="shared" si="125"/>
        <v>6.9105600000000003E-2</v>
      </c>
      <c r="AT260" s="253">
        <f t="shared" si="125"/>
        <v>7.8548499999999993E-2</v>
      </c>
      <c r="AU260" s="253">
        <f t="shared" si="125"/>
        <v>8.4944699999999998E-2</v>
      </c>
      <c r="AV260" s="253">
        <f t="shared" si="125"/>
        <v>9.0926900000000005E-2</v>
      </c>
      <c r="AW260" s="253">
        <f t="shared" si="125"/>
        <v>9.6776100000000004E-2</v>
      </c>
      <c r="AX260" s="253">
        <f t="shared" si="125"/>
        <v>3.6240000000000003E-4</v>
      </c>
      <c r="AY260" s="253">
        <f t="shared" si="125"/>
        <v>8.1939999999999997E-4</v>
      </c>
      <c r="AZ260" s="253">
        <f t="shared" si="125"/>
        <v>1.8587E-3</v>
      </c>
      <c r="BA260" s="253">
        <f t="shared" si="125"/>
        <v>2.9554999999999998E-3</v>
      </c>
      <c r="BB260" s="253">
        <f t="shared" si="125"/>
        <v>4.0052000000000004E-3</v>
      </c>
      <c r="BC260" s="253">
        <f t="shared" si="125"/>
        <v>5.2132999999999997E-3</v>
      </c>
      <c r="BD260" s="253">
        <f t="shared" si="125"/>
        <v>6.4336999999999997E-3</v>
      </c>
      <c r="BE260" s="253">
        <f t="shared" si="125"/>
        <v>8.8991999999999995E-3</v>
      </c>
      <c r="BF260" s="253">
        <f t="shared" si="125"/>
        <v>1.08506E-2</v>
      </c>
      <c r="BG260" s="253">
        <f t="shared" si="125"/>
        <v>2.4165499999999999E-2</v>
      </c>
      <c r="BH260" s="253">
        <f t="shared" si="125"/>
        <v>3.7075499999999997E-2</v>
      </c>
      <c r="BI260" s="253">
        <f t="shared" si="125"/>
        <v>4.98783E-2</v>
      </c>
      <c r="BJ260" s="253">
        <f t="shared" si="125"/>
        <v>6.2560900000000003E-2</v>
      </c>
      <c r="BK260" s="253">
        <f t="shared" si="125"/>
        <v>7.51608E-2</v>
      </c>
      <c r="BL260" s="253">
        <f t="shared" si="125"/>
        <v>8.7709200000000001E-2</v>
      </c>
      <c r="BM260" s="253">
        <f t="shared" si="125"/>
        <v>0.10022540000000001</v>
      </c>
      <c r="BN260" s="253">
        <f t="shared" si="125"/>
        <v>0.11272069999999999</v>
      </c>
      <c r="BO260" s="253">
        <f t="shared" ref="BO260:CF260" si="126">ROUND(BO78,7)</f>
        <v>0.1252019</v>
      </c>
      <c r="BP260" s="253">
        <f t="shared" si="126"/>
        <v>-1.2300000000000001E-5</v>
      </c>
      <c r="BQ260" s="253">
        <f t="shared" si="126"/>
        <v>-3.4499999999999998E-5</v>
      </c>
      <c r="BR260" s="253">
        <f t="shared" si="126"/>
        <v>-5.3100000000000003E-5</v>
      </c>
      <c r="BS260" s="253">
        <f t="shared" si="126"/>
        <v>-1.9700000000000001E-5</v>
      </c>
      <c r="BT260" s="253">
        <f t="shared" si="126"/>
        <v>9.3800000000000003E-5</v>
      </c>
      <c r="BU260" s="253">
        <f t="shared" si="126"/>
        <v>2.376E-4</v>
      </c>
      <c r="BV260" s="253">
        <f t="shared" si="126"/>
        <v>3.8949999999999998E-4</v>
      </c>
      <c r="BW260" s="253">
        <f t="shared" si="126"/>
        <v>5.1489999999999999E-4</v>
      </c>
      <c r="BX260" s="253">
        <f t="shared" si="126"/>
        <v>6.845E-4</v>
      </c>
      <c r="BY260" s="253">
        <f t="shared" si="126"/>
        <v>6.5660000000000002E-4</v>
      </c>
      <c r="BZ260" s="253">
        <f t="shared" si="126"/>
        <v>-1.1234999999999999E-3</v>
      </c>
      <c r="CA260" s="253">
        <f t="shared" si="126"/>
        <v>-1.0181999999999999E-3</v>
      </c>
      <c r="CB260" s="253">
        <f t="shared" si="126"/>
        <v>-2.4269999999999999E-4</v>
      </c>
      <c r="CC260" s="253">
        <f t="shared" si="126"/>
        <v>2.9499999999999999E-5</v>
      </c>
      <c r="CD260" s="253">
        <f t="shared" si="126"/>
        <v>2.97252E-2</v>
      </c>
      <c r="CE260" s="253">
        <f t="shared" si="126"/>
        <v>-1.5737500000000001E-2</v>
      </c>
      <c r="CF260" s="253">
        <f t="shared" si="126"/>
        <v>-9.4859999999999996E-4</v>
      </c>
    </row>
    <row r="261" spans="1:84" ht="15.75" thickBot="1" x14ac:dyDescent="0.3">
      <c r="A261" s="86">
        <v>64</v>
      </c>
      <c r="B261" s="253">
        <f t="shared" si="2"/>
        <v>7.64E-5</v>
      </c>
      <c r="C261" s="253">
        <f t="shared" ref="C261:BN261" si="127">ROUND(C79,7)</f>
        <v>3.3490000000000001E-4</v>
      </c>
      <c r="D261" s="253">
        <f t="shared" si="127"/>
        <v>1.0135000000000001E-3</v>
      </c>
      <c r="E261" s="253">
        <f t="shared" si="127"/>
        <v>3.1497000000000001E-3</v>
      </c>
      <c r="F261" s="253">
        <f t="shared" si="127"/>
        <v>5.7483999999999999E-3</v>
      </c>
      <c r="G261" s="253">
        <f t="shared" si="127"/>
        <v>8.4740000000000006E-3</v>
      </c>
      <c r="H261" s="253">
        <f t="shared" si="127"/>
        <v>1.12046E-2</v>
      </c>
      <c r="I261" s="253">
        <f t="shared" si="127"/>
        <v>1.4057500000000001E-2</v>
      </c>
      <c r="J261" s="253">
        <f t="shared" si="127"/>
        <v>1.92768E-2</v>
      </c>
      <c r="K261" s="253">
        <f t="shared" si="127"/>
        <v>2.39394E-2</v>
      </c>
      <c r="L261" s="253">
        <f t="shared" si="127"/>
        <v>4.3558300000000001E-2</v>
      </c>
      <c r="M261" s="253">
        <f t="shared" si="127"/>
        <v>5.9574099999999998E-2</v>
      </c>
      <c r="N261" s="253">
        <f t="shared" si="127"/>
        <v>-1.6833E-3</v>
      </c>
      <c r="O261" s="253">
        <f t="shared" si="127"/>
        <v>-1.6930999999999999E-3</v>
      </c>
      <c r="P261" s="253">
        <f t="shared" si="127"/>
        <v>5.7660000000000003E-4</v>
      </c>
      <c r="Q261" s="253">
        <f t="shared" si="127"/>
        <v>3.4697999999999999E-3</v>
      </c>
      <c r="R261" s="253">
        <f t="shared" si="127"/>
        <v>5.9540000000000001E-3</v>
      </c>
      <c r="S261" s="253">
        <f t="shared" si="127"/>
        <v>7.8314000000000005E-3</v>
      </c>
      <c r="T261" s="253">
        <f t="shared" si="127"/>
        <v>9.5139999999999999E-3</v>
      </c>
      <c r="U261" s="253">
        <f t="shared" si="127"/>
        <v>1.20021E-2</v>
      </c>
      <c r="V261" s="253">
        <f t="shared" si="127"/>
        <v>1.45433E-2</v>
      </c>
      <c r="W261" s="253">
        <f t="shared" si="127"/>
        <v>3.07236E-2</v>
      </c>
      <c r="X261" s="253">
        <f t="shared" si="127"/>
        <v>4.5252199999999999E-2</v>
      </c>
      <c r="Y261" s="253">
        <f t="shared" si="127"/>
        <v>5.76669E-2</v>
      </c>
      <c r="Z261" s="253">
        <f t="shared" si="127"/>
        <v>6.8906300000000004E-2</v>
      </c>
      <c r="AA261" s="253">
        <f t="shared" si="127"/>
        <v>7.9510600000000001E-2</v>
      </c>
      <c r="AB261" s="253">
        <f t="shared" si="127"/>
        <v>8.9789999999999995E-2</v>
      </c>
      <c r="AC261" s="253">
        <f t="shared" si="127"/>
        <v>9.9914000000000003E-2</v>
      </c>
      <c r="AD261" s="253">
        <f t="shared" si="127"/>
        <v>0.1099695</v>
      </c>
      <c r="AE261" s="253">
        <f t="shared" si="127"/>
        <v>0.1199993</v>
      </c>
      <c r="AF261" s="253">
        <f t="shared" si="127"/>
        <v>3.8450000000000002E-4</v>
      </c>
      <c r="AG261" s="253">
        <f t="shared" si="127"/>
        <v>2.9139999999999998E-4</v>
      </c>
      <c r="AH261" s="253">
        <f t="shared" si="127"/>
        <v>2.1213999999999998E-3</v>
      </c>
      <c r="AI261" s="253">
        <f t="shared" si="127"/>
        <v>4.8903000000000002E-3</v>
      </c>
      <c r="AJ261" s="253">
        <f t="shared" si="127"/>
        <v>7.5284999999999996E-3</v>
      </c>
      <c r="AK261" s="253">
        <f t="shared" si="127"/>
        <v>9.6358999999999993E-3</v>
      </c>
      <c r="AL261" s="253">
        <f t="shared" si="127"/>
        <v>1.1893000000000001E-2</v>
      </c>
      <c r="AM261" s="253">
        <f t="shared" si="127"/>
        <v>1.55084E-2</v>
      </c>
      <c r="AN261" s="253">
        <f t="shared" si="127"/>
        <v>1.8342299999999999E-2</v>
      </c>
      <c r="AO261" s="253">
        <f t="shared" si="127"/>
        <v>3.0924299999999998E-2</v>
      </c>
      <c r="AP261" s="253">
        <f t="shared" si="127"/>
        <v>4.2730700000000003E-2</v>
      </c>
      <c r="AQ261" s="253">
        <f t="shared" si="127"/>
        <v>5.4666899999999997E-2</v>
      </c>
      <c r="AR261" s="253">
        <f t="shared" si="127"/>
        <v>6.4866499999999994E-2</v>
      </c>
      <c r="AS261" s="253">
        <f t="shared" si="127"/>
        <v>7.8609299999999993E-2</v>
      </c>
      <c r="AT261" s="253">
        <f t="shared" si="127"/>
        <v>8.9342699999999997E-2</v>
      </c>
      <c r="AU261" s="253">
        <f t="shared" si="127"/>
        <v>9.6617700000000001E-2</v>
      </c>
      <c r="AV261" s="253">
        <f t="shared" si="127"/>
        <v>0.1034294</v>
      </c>
      <c r="AW261" s="253">
        <f t="shared" si="127"/>
        <v>0.1100957</v>
      </c>
      <c r="AX261" s="253">
        <f t="shared" si="127"/>
        <v>4.1060000000000001E-4</v>
      </c>
      <c r="AY261" s="253">
        <f t="shared" si="127"/>
        <v>9.2900000000000003E-4</v>
      </c>
      <c r="AZ261" s="253">
        <f t="shared" si="127"/>
        <v>2.1083E-3</v>
      </c>
      <c r="BA261" s="253">
        <f t="shared" si="127"/>
        <v>3.3530000000000001E-3</v>
      </c>
      <c r="BB261" s="253">
        <f t="shared" si="127"/>
        <v>4.5440999999999997E-3</v>
      </c>
      <c r="BC261" s="253">
        <f t="shared" si="127"/>
        <v>5.9151999999999998E-3</v>
      </c>
      <c r="BD261" s="253">
        <f t="shared" si="127"/>
        <v>7.3004999999999997E-3</v>
      </c>
      <c r="BE261" s="253">
        <f t="shared" si="127"/>
        <v>1.01006E-2</v>
      </c>
      <c r="BF261" s="253">
        <f t="shared" si="127"/>
        <v>1.2319500000000001E-2</v>
      </c>
      <c r="BG261" s="253">
        <f t="shared" si="127"/>
        <v>2.74924E-2</v>
      </c>
      <c r="BH261" s="253">
        <f t="shared" si="127"/>
        <v>4.22499E-2</v>
      </c>
      <c r="BI261" s="253">
        <f t="shared" si="127"/>
        <v>5.6903299999999997E-2</v>
      </c>
      <c r="BJ261" s="253">
        <f t="shared" si="127"/>
        <v>7.1425500000000003E-2</v>
      </c>
      <c r="BK261" s="253">
        <f t="shared" si="127"/>
        <v>8.5854799999999995E-2</v>
      </c>
      <c r="BL261" s="253">
        <f t="shared" si="127"/>
        <v>0.10022540000000001</v>
      </c>
      <c r="BM261" s="253">
        <f t="shared" si="127"/>
        <v>0.11455899999999999</v>
      </c>
      <c r="BN261" s="253">
        <f t="shared" si="127"/>
        <v>0.12886839999999999</v>
      </c>
      <c r="BO261" s="253">
        <f t="shared" ref="BO261:CF261" si="128">ROUND(BO79,7)</f>
        <v>0.1431615</v>
      </c>
      <c r="BP261" s="253">
        <f t="shared" si="128"/>
        <v>-1.3900000000000001E-5</v>
      </c>
      <c r="BQ261" s="253">
        <f t="shared" si="128"/>
        <v>-3.8899999999999997E-5</v>
      </c>
      <c r="BR261" s="253">
        <f t="shared" si="128"/>
        <v>-5.9799999999999997E-5</v>
      </c>
      <c r="BS261" s="253">
        <f t="shared" si="128"/>
        <v>-2.1100000000000001E-5</v>
      </c>
      <c r="BT261" s="253">
        <f t="shared" si="128"/>
        <v>1.094E-4</v>
      </c>
      <c r="BU261" s="253">
        <f t="shared" si="128"/>
        <v>2.744E-4</v>
      </c>
      <c r="BV261" s="253">
        <f t="shared" si="128"/>
        <v>4.4910000000000002E-4</v>
      </c>
      <c r="BW261" s="253">
        <f t="shared" si="128"/>
        <v>5.9360000000000001E-4</v>
      </c>
      <c r="BX261" s="253">
        <f t="shared" si="128"/>
        <v>7.9040000000000002E-4</v>
      </c>
      <c r="BY261" s="253">
        <f t="shared" si="128"/>
        <v>7.6119999999999996E-4</v>
      </c>
      <c r="BZ261" s="253">
        <f t="shared" si="128"/>
        <v>-1.2795E-3</v>
      </c>
      <c r="CA261" s="253">
        <f t="shared" si="128"/>
        <v>-1.158E-3</v>
      </c>
      <c r="CB261" s="253">
        <f t="shared" si="128"/>
        <v>-2.7099999999999997E-4</v>
      </c>
      <c r="CC261" s="253">
        <f t="shared" si="128"/>
        <v>3.1999999999999999E-5</v>
      </c>
      <c r="CD261" s="253">
        <f t="shared" si="128"/>
        <v>3.3955699999999998E-2</v>
      </c>
      <c r="CE261" s="253">
        <f t="shared" si="128"/>
        <v>-1.80184E-2</v>
      </c>
      <c r="CF261" s="253">
        <f t="shared" si="128"/>
        <v>-1.0221E-3</v>
      </c>
    </row>
    <row r="262" spans="1:84" ht="15.75" thickBot="1" x14ac:dyDescent="0.3">
      <c r="A262" s="86">
        <v>65</v>
      </c>
      <c r="B262" s="253">
        <f t="shared" si="2"/>
        <v>8.53E-5</v>
      </c>
      <c r="C262" s="253">
        <f t="shared" ref="C262:BN262" si="129">ROUND(C80,7)</f>
        <v>3.7490000000000001E-4</v>
      </c>
      <c r="D262" s="253">
        <f t="shared" si="129"/>
        <v>1.1356000000000001E-3</v>
      </c>
      <c r="E262" s="253">
        <f t="shared" si="129"/>
        <v>3.5282E-3</v>
      </c>
      <c r="F262" s="253">
        <f t="shared" si="129"/>
        <v>6.4354E-3</v>
      </c>
      <c r="G262" s="253">
        <f t="shared" si="129"/>
        <v>9.4826000000000008E-3</v>
      </c>
      <c r="H262" s="253">
        <f t="shared" si="129"/>
        <v>1.25351E-2</v>
      </c>
      <c r="I262" s="253">
        <f t="shared" si="129"/>
        <v>1.5725099999999999E-2</v>
      </c>
      <c r="J262" s="253">
        <f t="shared" si="129"/>
        <v>2.1563700000000002E-2</v>
      </c>
      <c r="K262" s="253">
        <f t="shared" si="129"/>
        <v>2.67832E-2</v>
      </c>
      <c r="L262" s="253">
        <f t="shared" si="129"/>
        <v>4.8772900000000001E-2</v>
      </c>
      <c r="M262" s="253">
        <f t="shared" si="129"/>
        <v>6.6740400000000005E-2</v>
      </c>
      <c r="N262" s="253">
        <f t="shared" si="129"/>
        <v>-1.8665999999999999E-3</v>
      </c>
      <c r="O262" s="253">
        <f t="shared" si="129"/>
        <v>-1.8737000000000001E-3</v>
      </c>
      <c r="P262" s="253">
        <f t="shared" si="129"/>
        <v>6.7259999999999998E-4</v>
      </c>
      <c r="Q262" s="253">
        <f t="shared" si="129"/>
        <v>3.9163999999999996E-3</v>
      </c>
      <c r="R262" s="253">
        <f t="shared" si="129"/>
        <v>6.7007999999999998E-3</v>
      </c>
      <c r="S262" s="253">
        <f t="shared" si="129"/>
        <v>8.8038999999999999E-3</v>
      </c>
      <c r="T262" s="253">
        <f t="shared" si="129"/>
        <v>1.0688700000000001E-2</v>
      </c>
      <c r="U262" s="253">
        <f t="shared" si="129"/>
        <v>1.34739E-2</v>
      </c>
      <c r="V262" s="253">
        <f t="shared" si="129"/>
        <v>1.6319799999999999E-2</v>
      </c>
      <c r="W262" s="253">
        <f t="shared" si="129"/>
        <v>3.4459400000000001E-2</v>
      </c>
      <c r="X262" s="253">
        <f t="shared" si="129"/>
        <v>5.07523E-2</v>
      </c>
      <c r="Y262" s="253">
        <f t="shared" si="129"/>
        <v>6.4674099999999998E-2</v>
      </c>
      <c r="Z262" s="253">
        <f t="shared" si="129"/>
        <v>7.7277600000000002E-2</v>
      </c>
      <c r="AA262" s="253">
        <f t="shared" si="129"/>
        <v>8.9168800000000006E-2</v>
      </c>
      <c r="AB262" s="253">
        <f t="shared" si="129"/>
        <v>0.1006958</v>
      </c>
      <c r="AC262" s="253">
        <f t="shared" si="129"/>
        <v>0.1120486</v>
      </c>
      <c r="AD262" s="253">
        <f t="shared" si="129"/>
        <v>0.12332460000000001</v>
      </c>
      <c r="AE262" s="253">
        <f t="shared" si="129"/>
        <v>0.13457169999999999</v>
      </c>
      <c r="AF262" s="253">
        <f t="shared" si="129"/>
        <v>4.4979999999999998E-4</v>
      </c>
      <c r="AG262" s="253">
        <f t="shared" si="129"/>
        <v>3.278E-4</v>
      </c>
      <c r="AH262" s="253">
        <f t="shared" si="129"/>
        <v>2.3806999999999999E-3</v>
      </c>
      <c r="AI262" s="253">
        <f t="shared" si="129"/>
        <v>5.4885999999999997E-3</v>
      </c>
      <c r="AJ262" s="253">
        <f t="shared" si="129"/>
        <v>8.4436000000000008E-3</v>
      </c>
      <c r="AK262" s="253">
        <f t="shared" si="129"/>
        <v>1.08004E-2</v>
      </c>
      <c r="AL262" s="253">
        <f t="shared" si="129"/>
        <v>1.3324300000000001E-2</v>
      </c>
      <c r="AM262" s="253">
        <f t="shared" si="129"/>
        <v>1.73665E-2</v>
      </c>
      <c r="AN262" s="253">
        <f t="shared" si="129"/>
        <v>2.0537300000000001E-2</v>
      </c>
      <c r="AO262" s="253">
        <f t="shared" si="129"/>
        <v>3.4647600000000001E-2</v>
      </c>
      <c r="AP262" s="253">
        <f t="shared" si="129"/>
        <v>4.7898400000000001E-2</v>
      </c>
      <c r="AQ262" s="253">
        <f t="shared" si="129"/>
        <v>6.1281700000000001E-2</v>
      </c>
      <c r="AR262" s="253">
        <f t="shared" si="129"/>
        <v>7.27072E-2</v>
      </c>
      <c r="AS262" s="253">
        <f t="shared" si="129"/>
        <v>8.8099899999999995E-2</v>
      </c>
      <c r="AT262" s="253">
        <f t="shared" si="129"/>
        <v>0.10012210000000001</v>
      </c>
      <c r="AU262" s="253">
        <f t="shared" si="129"/>
        <v>0.1082747</v>
      </c>
      <c r="AV262" s="253">
        <f t="shared" si="129"/>
        <v>0.1159145</v>
      </c>
      <c r="AW262" s="253">
        <f t="shared" si="129"/>
        <v>0.1233966</v>
      </c>
      <c r="AX262" s="253">
        <f t="shared" si="129"/>
        <v>4.5879999999999998E-4</v>
      </c>
      <c r="AY262" s="253">
        <f t="shared" si="129"/>
        <v>1.0384000000000001E-3</v>
      </c>
      <c r="AZ262" s="253">
        <f t="shared" si="129"/>
        <v>2.3576999999999999E-3</v>
      </c>
      <c r="BA262" s="253">
        <f t="shared" si="129"/>
        <v>3.7499999999999999E-3</v>
      </c>
      <c r="BB262" s="253">
        <f t="shared" si="129"/>
        <v>5.0825000000000002E-3</v>
      </c>
      <c r="BC262" s="253">
        <f t="shared" si="129"/>
        <v>6.6163999999999997E-3</v>
      </c>
      <c r="BD262" s="253">
        <f t="shared" si="129"/>
        <v>8.1664000000000007E-3</v>
      </c>
      <c r="BE262" s="253">
        <f t="shared" si="129"/>
        <v>1.13007E-2</v>
      </c>
      <c r="BF262" s="253">
        <f t="shared" si="129"/>
        <v>1.37866E-2</v>
      </c>
      <c r="BG262" s="253">
        <f t="shared" si="129"/>
        <v>3.08147E-2</v>
      </c>
      <c r="BH262" s="253">
        <f t="shared" si="129"/>
        <v>4.74165E-2</v>
      </c>
      <c r="BI262" s="253">
        <f t="shared" si="129"/>
        <v>6.3917299999999996E-2</v>
      </c>
      <c r="BJ262" s="253">
        <f t="shared" si="129"/>
        <v>8.0275700000000005E-2</v>
      </c>
      <c r="BK262" s="253">
        <f t="shared" si="129"/>
        <v>9.6531199999999998E-2</v>
      </c>
      <c r="BL262" s="253">
        <f t="shared" si="129"/>
        <v>0.11272069999999999</v>
      </c>
      <c r="BM262" s="253">
        <f t="shared" si="129"/>
        <v>0.12886839999999999</v>
      </c>
      <c r="BN262" s="253">
        <f t="shared" si="129"/>
        <v>0.1449887</v>
      </c>
      <c r="BO262" s="253">
        <f t="shared" ref="BO262:CF262" si="130">ROUND(BO80,7)</f>
        <v>0.16109039999999999</v>
      </c>
      <c r="BP262" s="253">
        <f t="shared" si="130"/>
        <v>-1.5500000000000001E-5</v>
      </c>
      <c r="BQ262" s="253">
        <f t="shared" si="130"/>
        <v>-4.3399999999999998E-5</v>
      </c>
      <c r="BR262" s="253">
        <f t="shared" si="130"/>
        <v>-6.6600000000000006E-5</v>
      </c>
      <c r="BS262" s="253">
        <f t="shared" si="130"/>
        <v>-2.2500000000000001E-5</v>
      </c>
      <c r="BT262" s="253">
        <f t="shared" si="130"/>
        <v>1.248E-4</v>
      </c>
      <c r="BU262" s="253">
        <f t="shared" si="130"/>
        <v>3.1110000000000003E-4</v>
      </c>
      <c r="BV262" s="253">
        <f t="shared" si="130"/>
        <v>5.086E-4</v>
      </c>
      <c r="BW262" s="253">
        <f t="shared" si="130"/>
        <v>6.7219999999999997E-4</v>
      </c>
      <c r="BX262" s="253">
        <f t="shared" si="130"/>
        <v>8.9610000000000004E-4</v>
      </c>
      <c r="BY262" s="253">
        <f t="shared" si="130"/>
        <v>8.654E-4</v>
      </c>
      <c r="BZ262" s="253">
        <f t="shared" si="130"/>
        <v>-1.4353E-3</v>
      </c>
      <c r="CA262" s="253">
        <f t="shared" si="130"/>
        <v>-1.2976999999999999E-3</v>
      </c>
      <c r="CB262" s="253">
        <f t="shared" si="130"/>
        <v>-2.9930000000000001E-4</v>
      </c>
      <c r="CC262" s="253">
        <f t="shared" si="130"/>
        <v>3.4400000000000003E-5</v>
      </c>
      <c r="CD262" s="253">
        <f t="shared" si="130"/>
        <v>3.8178900000000002E-2</v>
      </c>
      <c r="CE262" s="253">
        <f t="shared" si="130"/>
        <v>-2.0295400000000002E-2</v>
      </c>
      <c r="CF262" s="253">
        <f t="shared" si="130"/>
        <v>-1.096E-3</v>
      </c>
    </row>
    <row r="263" spans="1:84" ht="15.75" thickBot="1" x14ac:dyDescent="0.3">
      <c r="A263" s="86">
        <v>66</v>
      </c>
      <c r="B263" s="253">
        <f t="shared" ref="B263:Q280" si="131">ROUND(B81,7)</f>
        <v>9.4099999999999997E-5</v>
      </c>
      <c r="C263" s="253">
        <f t="shared" si="131"/>
        <v>4.148E-4</v>
      </c>
      <c r="D263" s="253">
        <f t="shared" si="131"/>
        <v>1.2577000000000001E-3</v>
      </c>
      <c r="E263" s="253">
        <f t="shared" si="131"/>
        <v>3.9064E-3</v>
      </c>
      <c r="F263" s="253">
        <f t="shared" si="131"/>
        <v>7.1218000000000002E-3</v>
      </c>
      <c r="G263" s="253">
        <f t="shared" si="131"/>
        <v>1.04904E-2</v>
      </c>
      <c r="H263" s="253">
        <f t="shared" si="131"/>
        <v>1.3864700000000001E-2</v>
      </c>
      <c r="I263" s="253">
        <f t="shared" si="131"/>
        <v>1.7391500000000001E-2</v>
      </c>
      <c r="J263" s="253">
        <f t="shared" si="131"/>
        <v>2.3848999999999999E-2</v>
      </c>
      <c r="K263" s="253">
        <f t="shared" si="131"/>
        <v>2.9624899999999999E-2</v>
      </c>
      <c r="L263" s="253">
        <f t="shared" si="131"/>
        <v>5.3983299999999998E-2</v>
      </c>
      <c r="M263" s="253">
        <f t="shared" si="131"/>
        <v>7.3900599999999997E-2</v>
      </c>
      <c r="N263" s="253">
        <f t="shared" si="131"/>
        <v>-2.0498999999999999E-3</v>
      </c>
      <c r="O263" s="253">
        <f t="shared" si="131"/>
        <v>-2.0542999999999998E-3</v>
      </c>
      <c r="P263" s="253">
        <f t="shared" si="131"/>
        <v>7.6829999999999997E-4</v>
      </c>
      <c r="Q263" s="253">
        <f t="shared" si="131"/>
        <v>4.3623999999999998E-3</v>
      </c>
      <c r="R263" s="253">
        <f t="shared" ref="R263:CC263" si="132">ROUND(R81,7)</f>
        <v>7.4467999999999999E-3</v>
      </c>
      <c r="S263" s="253">
        <f t="shared" si="132"/>
        <v>9.7754000000000001E-3</v>
      </c>
      <c r="T263" s="253">
        <f t="shared" si="132"/>
        <v>1.18621E-2</v>
      </c>
      <c r="U263" s="253">
        <f t="shared" si="132"/>
        <v>1.4944199999999999E-2</v>
      </c>
      <c r="V263" s="253">
        <f t="shared" si="132"/>
        <v>1.8094599999999999E-2</v>
      </c>
      <c r="W263" s="253">
        <f t="shared" si="132"/>
        <v>3.8191900000000001E-2</v>
      </c>
      <c r="X263" s="253">
        <f t="shared" si="132"/>
        <v>5.6247499999999999E-2</v>
      </c>
      <c r="Y263" s="253">
        <f t="shared" si="132"/>
        <v>7.1675000000000003E-2</v>
      </c>
      <c r="Z263" s="253">
        <f t="shared" si="132"/>
        <v>8.5641400000000006E-2</v>
      </c>
      <c r="AA263" s="253">
        <f t="shared" si="132"/>
        <v>9.8818400000000001E-2</v>
      </c>
      <c r="AB263" s="253">
        <f t="shared" si="132"/>
        <v>0.1115918</v>
      </c>
      <c r="AC263" s="253">
        <f t="shared" si="132"/>
        <v>0.1241722</v>
      </c>
      <c r="AD263" s="253">
        <f t="shared" si="132"/>
        <v>0.1366677</v>
      </c>
      <c r="AE263" s="253">
        <f t="shared" si="132"/>
        <v>0.14913100000000001</v>
      </c>
      <c r="AF263" s="253">
        <f t="shared" si="132"/>
        <v>5.1489999999999999E-4</v>
      </c>
      <c r="AG263" s="253">
        <f t="shared" si="132"/>
        <v>3.6430000000000002E-4</v>
      </c>
      <c r="AH263" s="253">
        <f t="shared" si="132"/>
        <v>2.6397E-3</v>
      </c>
      <c r="AI263" s="253">
        <f t="shared" si="132"/>
        <v>6.0863999999999996E-3</v>
      </c>
      <c r="AJ263" s="253">
        <f t="shared" si="132"/>
        <v>9.3579000000000006E-3</v>
      </c>
      <c r="AK263" s="253">
        <f t="shared" si="132"/>
        <v>1.19639E-2</v>
      </c>
      <c r="AL263" s="253">
        <f t="shared" si="132"/>
        <v>1.4754400000000001E-2</v>
      </c>
      <c r="AM263" s="253">
        <f t="shared" si="132"/>
        <v>1.9223199999999999E-2</v>
      </c>
      <c r="AN263" s="253">
        <f t="shared" si="132"/>
        <v>2.2730500000000001E-2</v>
      </c>
      <c r="AO263" s="253">
        <f t="shared" si="132"/>
        <v>3.8367900000000003E-2</v>
      </c>
      <c r="AP263" s="253">
        <f t="shared" si="132"/>
        <v>5.3061400000000002E-2</v>
      </c>
      <c r="AQ263" s="253">
        <f t="shared" si="132"/>
        <v>6.7890500000000006E-2</v>
      </c>
      <c r="AR263" s="253">
        <f t="shared" si="132"/>
        <v>8.0540799999999996E-2</v>
      </c>
      <c r="AS263" s="253">
        <f t="shared" si="132"/>
        <v>9.7582100000000005E-2</v>
      </c>
      <c r="AT263" s="253">
        <f t="shared" si="132"/>
        <v>0.1108919</v>
      </c>
      <c r="AU263" s="253">
        <f t="shared" si="132"/>
        <v>0.1199214</v>
      </c>
      <c r="AV263" s="253">
        <f t="shared" si="132"/>
        <v>0.12838859999999999</v>
      </c>
      <c r="AW263" s="253">
        <f t="shared" si="132"/>
        <v>0.13668569999999999</v>
      </c>
      <c r="AX263" s="253">
        <f t="shared" si="132"/>
        <v>5.0699999999999996E-4</v>
      </c>
      <c r="AY263" s="253">
        <f t="shared" si="132"/>
        <v>1.1478E-3</v>
      </c>
      <c r="AZ263" s="253">
        <f t="shared" si="132"/>
        <v>2.6069000000000001E-3</v>
      </c>
      <c r="BA263" s="253">
        <f t="shared" si="132"/>
        <v>4.1468E-3</v>
      </c>
      <c r="BB263" s="253">
        <f t="shared" si="132"/>
        <v>5.6204999999999996E-3</v>
      </c>
      <c r="BC263" s="253">
        <f t="shared" si="132"/>
        <v>7.3171E-3</v>
      </c>
      <c r="BD263" s="253">
        <f t="shared" si="132"/>
        <v>9.0317000000000001E-3</v>
      </c>
      <c r="BE263" s="253">
        <f t="shared" si="132"/>
        <v>1.24999E-2</v>
      </c>
      <c r="BF263" s="253">
        <f t="shared" si="132"/>
        <v>1.52526E-2</v>
      </c>
      <c r="BG263" s="253">
        <f t="shared" si="132"/>
        <v>3.4134100000000001E-2</v>
      </c>
      <c r="BH263" s="253">
        <f t="shared" si="132"/>
        <v>5.2578100000000003E-2</v>
      </c>
      <c r="BI263" s="253">
        <f t="shared" si="132"/>
        <v>7.0924000000000001E-2</v>
      </c>
      <c r="BJ263" s="253">
        <f t="shared" si="132"/>
        <v>8.9116399999999998E-2</v>
      </c>
      <c r="BK263" s="253">
        <f t="shared" si="132"/>
        <v>0.1071957</v>
      </c>
      <c r="BL263" s="253">
        <f t="shared" si="132"/>
        <v>0.1252019</v>
      </c>
      <c r="BM263" s="253">
        <f t="shared" si="132"/>
        <v>0.1431615</v>
      </c>
      <c r="BN263" s="253">
        <f t="shared" si="132"/>
        <v>0.16109039999999999</v>
      </c>
      <c r="BO263" s="253">
        <f t="shared" si="132"/>
        <v>0.1789984</v>
      </c>
      <c r="BP263" s="253">
        <f t="shared" si="132"/>
        <v>-1.7099999999999999E-5</v>
      </c>
      <c r="BQ263" s="253">
        <f t="shared" si="132"/>
        <v>-4.7899999999999999E-5</v>
      </c>
      <c r="BR263" s="253">
        <f t="shared" si="132"/>
        <v>-7.3300000000000006E-5</v>
      </c>
      <c r="BS263" s="253">
        <f t="shared" si="132"/>
        <v>-2.3900000000000002E-5</v>
      </c>
      <c r="BT263" s="253">
        <f t="shared" si="132"/>
        <v>1.4019999999999999E-4</v>
      </c>
      <c r="BU263" s="253">
        <f t="shared" si="132"/>
        <v>3.478E-4</v>
      </c>
      <c r="BV263" s="253">
        <f t="shared" si="132"/>
        <v>5.6800000000000004E-4</v>
      </c>
      <c r="BW263" s="253">
        <f t="shared" si="132"/>
        <v>7.5069999999999998E-4</v>
      </c>
      <c r="BX263" s="253">
        <f t="shared" si="132"/>
        <v>1.0016999999999999E-3</v>
      </c>
      <c r="BY263" s="253">
        <f t="shared" si="132"/>
        <v>9.6949999999999998E-4</v>
      </c>
      <c r="BZ263" s="253">
        <f t="shared" si="132"/>
        <v>-1.5908999999999999E-3</v>
      </c>
      <c r="CA263" s="253">
        <f t="shared" si="132"/>
        <v>-1.4372E-3</v>
      </c>
      <c r="CB263" s="253">
        <f t="shared" si="132"/>
        <v>-3.2759999999999999E-4</v>
      </c>
      <c r="CC263" s="253">
        <f t="shared" si="132"/>
        <v>3.6900000000000002E-5</v>
      </c>
      <c r="CD263" s="253">
        <f t="shared" ref="CD263:CF263" si="133">ROUND(CD81,7)</f>
        <v>4.2397400000000002E-2</v>
      </c>
      <c r="CE263" s="253">
        <f t="shared" si="133"/>
        <v>-2.2569499999999999E-2</v>
      </c>
      <c r="CF263" s="253">
        <f t="shared" si="133"/>
        <v>-1.1701999999999999E-3</v>
      </c>
    </row>
    <row r="264" spans="1:84" ht="15.75" thickBot="1" x14ac:dyDescent="0.3">
      <c r="A264" s="86">
        <v>67</v>
      </c>
      <c r="B264" s="253">
        <f t="shared" si="131"/>
        <v>9.9999999999999995E-8</v>
      </c>
      <c r="C264" s="253">
        <f t="shared" si="131"/>
        <v>1.9999999999999999E-7</v>
      </c>
      <c r="D264" s="253">
        <f t="shared" si="131"/>
        <v>4.9999999999999998E-7</v>
      </c>
      <c r="E264" s="253">
        <f t="shared" si="131"/>
        <v>5.9999999999999997E-7</v>
      </c>
      <c r="F264" s="253">
        <f t="shared" si="131"/>
        <v>2.9999999999999999E-7</v>
      </c>
      <c r="G264" s="253">
        <f t="shared" si="131"/>
        <v>-2.9999999999999999E-7</v>
      </c>
      <c r="H264" s="253">
        <f t="shared" si="131"/>
        <v>-9.9999999999999995E-7</v>
      </c>
      <c r="I264" s="253">
        <f t="shared" si="131"/>
        <v>-1.5999999999999999E-6</v>
      </c>
      <c r="J264" s="253">
        <f t="shared" si="131"/>
        <v>-2.7E-6</v>
      </c>
      <c r="K264" s="253">
        <f t="shared" si="131"/>
        <v>-3.7000000000000002E-6</v>
      </c>
      <c r="L264" s="253">
        <f t="shared" si="131"/>
        <v>-1.04E-5</v>
      </c>
      <c r="M264" s="253">
        <f t="shared" si="131"/>
        <v>-1.8600000000000001E-5</v>
      </c>
      <c r="N264" s="253">
        <f t="shared" si="131"/>
        <v>-1.5E-6</v>
      </c>
      <c r="O264" s="253">
        <f t="shared" si="131"/>
        <v>-1.1999999999999999E-6</v>
      </c>
      <c r="P264" s="253">
        <f t="shared" si="131"/>
        <v>-2.9999999999999999E-7</v>
      </c>
      <c r="Q264" s="253">
        <f t="shared" si="131"/>
        <v>0</v>
      </c>
      <c r="R264" s="253">
        <f t="shared" ref="R264:CC264" si="134">ROUND(R82,7)</f>
        <v>2.9999999999999999E-7</v>
      </c>
      <c r="S264" s="253">
        <f t="shared" si="134"/>
        <v>7.9999999999999996E-7</v>
      </c>
      <c r="T264" s="253">
        <f t="shared" si="134"/>
        <v>1.3E-6</v>
      </c>
      <c r="U264" s="253">
        <f t="shared" si="134"/>
        <v>1.7999999999999999E-6</v>
      </c>
      <c r="V264" s="253">
        <f t="shared" si="134"/>
        <v>1.7999999999999999E-6</v>
      </c>
      <c r="W264" s="253">
        <f t="shared" si="134"/>
        <v>3.1999999999999999E-6</v>
      </c>
      <c r="X264" s="253">
        <f t="shared" si="134"/>
        <v>9.5999999999999996E-6</v>
      </c>
      <c r="Y264" s="253">
        <f t="shared" si="134"/>
        <v>1.7499999999999998E-5</v>
      </c>
      <c r="Z264" s="253">
        <f t="shared" si="134"/>
        <v>2.5199999999999999E-5</v>
      </c>
      <c r="AA264" s="253">
        <f t="shared" si="134"/>
        <v>3.2499999999999997E-5</v>
      </c>
      <c r="AB264" s="253">
        <f t="shared" si="134"/>
        <v>3.9400000000000002E-5</v>
      </c>
      <c r="AC264" s="253">
        <f t="shared" si="134"/>
        <v>4.6100000000000002E-5</v>
      </c>
      <c r="AD264" s="253">
        <f t="shared" si="134"/>
        <v>5.27E-5</v>
      </c>
      <c r="AE264" s="253">
        <f t="shared" si="134"/>
        <v>5.91E-5</v>
      </c>
      <c r="AF264" s="253">
        <f t="shared" si="134"/>
        <v>1.3E-6</v>
      </c>
      <c r="AG264" s="253">
        <f t="shared" si="134"/>
        <v>1.1000000000000001E-6</v>
      </c>
      <c r="AH264" s="253">
        <f t="shared" si="134"/>
        <v>7.9999999999999996E-7</v>
      </c>
      <c r="AI264" s="253">
        <f t="shared" si="134"/>
        <v>0</v>
      </c>
      <c r="AJ264" s="253">
        <f t="shared" si="134"/>
        <v>-7.9999999999999996E-7</v>
      </c>
      <c r="AK264" s="253">
        <f t="shared" si="134"/>
        <v>-1.1000000000000001E-6</v>
      </c>
      <c r="AL264" s="253">
        <f t="shared" si="134"/>
        <v>-1.1000000000000001E-6</v>
      </c>
      <c r="AM264" s="253">
        <f t="shared" si="134"/>
        <v>-2.9999999999999999E-7</v>
      </c>
      <c r="AN264" s="253">
        <f t="shared" si="134"/>
        <v>1.1000000000000001E-6</v>
      </c>
      <c r="AO264" s="253">
        <f t="shared" si="134"/>
        <v>2.3E-6</v>
      </c>
      <c r="AP264" s="253">
        <f t="shared" si="134"/>
        <v>-5.1000000000000003E-6</v>
      </c>
      <c r="AQ264" s="253">
        <f t="shared" si="134"/>
        <v>-1.13E-5</v>
      </c>
      <c r="AR264" s="253">
        <f t="shared" si="134"/>
        <v>-1.3200000000000001E-5</v>
      </c>
      <c r="AS264" s="253">
        <f t="shared" si="134"/>
        <v>-1.4100000000000001E-5</v>
      </c>
      <c r="AT264" s="253">
        <f t="shared" si="134"/>
        <v>-1.52E-5</v>
      </c>
      <c r="AU264" s="253">
        <f t="shared" si="134"/>
        <v>-1.7900000000000001E-5</v>
      </c>
      <c r="AV264" s="253">
        <f t="shared" si="134"/>
        <v>-2.2900000000000001E-5</v>
      </c>
      <c r="AW264" s="253">
        <f t="shared" si="134"/>
        <v>-2.9600000000000001E-5</v>
      </c>
      <c r="AX264" s="253">
        <f t="shared" si="134"/>
        <v>9.9999999999999995E-8</v>
      </c>
      <c r="AY264" s="253">
        <f t="shared" si="134"/>
        <v>9.9999999999999995E-8</v>
      </c>
      <c r="AZ264" s="253">
        <f t="shared" si="134"/>
        <v>1.9999999999999999E-7</v>
      </c>
      <c r="BA264" s="253">
        <f t="shared" si="134"/>
        <v>1.9999999999999999E-7</v>
      </c>
      <c r="BB264" s="253">
        <f t="shared" si="134"/>
        <v>0</v>
      </c>
      <c r="BC264" s="253">
        <f t="shared" si="134"/>
        <v>-1.9999999999999999E-7</v>
      </c>
      <c r="BD264" s="253">
        <f t="shared" si="134"/>
        <v>-4.9999999999999998E-7</v>
      </c>
      <c r="BE264" s="253">
        <f t="shared" si="134"/>
        <v>-1.1000000000000001E-6</v>
      </c>
      <c r="BF264" s="253">
        <f t="shared" si="134"/>
        <v>-1.5999999999999999E-6</v>
      </c>
      <c r="BG264" s="253">
        <f t="shared" si="134"/>
        <v>-3.9999999999999998E-6</v>
      </c>
      <c r="BH264" s="253">
        <f t="shared" si="134"/>
        <v>-5.8000000000000004E-6</v>
      </c>
      <c r="BI264" s="253">
        <f t="shared" si="134"/>
        <v>-7.5000000000000002E-6</v>
      </c>
      <c r="BJ264" s="253">
        <f t="shared" si="134"/>
        <v>-9.0999999999999993E-6</v>
      </c>
      <c r="BK264" s="253">
        <f t="shared" si="134"/>
        <v>-1.0699999999999999E-5</v>
      </c>
      <c r="BL264" s="253">
        <f t="shared" si="134"/>
        <v>-1.2300000000000001E-5</v>
      </c>
      <c r="BM264" s="253">
        <f t="shared" si="134"/>
        <v>-1.3900000000000001E-5</v>
      </c>
      <c r="BN264" s="253">
        <f t="shared" si="134"/>
        <v>-1.5500000000000001E-5</v>
      </c>
      <c r="BO264" s="253">
        <f t="shared" si="134"/>
        <v>-1.7099999999999999E-5</v>
      </c>
      <c r="BP264" s="253">
        <f t="shared" si="134"/>
        <v>4.9999999999999998E-7</v>
      </c>
      <c r="BQ264" s="253">
        <f t="shared" si="134"/>
        <v>1.5999999999999999E-6</v>
      </c>
      <c r="BR264" s="253">
        <f t="shared" si="134"/>
        <v>2.7E-6</v>
      </c>
      <c r="BS264" s="253">
        <f t="shared" si="134"/>
        <v>3.9999999999999998E-6</v>
      </c>
      <c r="BT264" s="253">
        <f t="shared" si="134"/>
        <v>4.0999999999999997E-6</v>
      </c>
      <c r="BU264" s="253">
        <f t="shared" si="134"/>
        <v>3.7000000000000002E-6</v>
      </c>
      <c r="BV264" s="253">
        <f t="shared" si="134"/>
        <v>3.4999999999999999E-6</v>
      </c>
      <c r="BW264" s="253">
        <f t="shared" si="134"/>
        <v>3.4000000000000001E-6</v>
      </c>
      <c r="BX264" s="253">
        <f t="shared" si="134"/>
        <v>4.0999999999999997E-6</v>
      </c>
      <c r="BY264" s="253">
        <f t="shared" si="134"/>
        <v>5.4999999999999999E-6</v>
      </c>
      <c r="BZ264" s="253">
        <f t="shared" si="134"/>
        <v>1.06E-5</v>
      </c>
      <c r="CA264" s="253">
        <f t="shared" si="134"/>
        <v>1.7999999999999999E-6</v>
      </c>
      <c r="CB264" s="253">
        <f t="shared" si="134"/>
        <v>3.9999999999999998E-7</v>
      </c>
      <c r="CC264" s="253">
        <f t="shared" si="134"/>
        <v>0</v>
      </c>
      <c r="CD264" s="253">
        <f t="shared" ref="CD264:CF264" si="135">ROUND(CD82,7)</f>
        <v>1.1000000000000001E-6</v>
      </c>
      <c r="CE264" s="253">
        <f t="shared" si="135"/>
        <v>-6.6000000000000003E-6</v>
      </c>
      <c r="CF264" s="253">
        <f t="shared" si="135"/>
        <v>-2.3200000000000001E-5</v>
      </c>
    </row>
    <row r="265" spans="1:84" ht="15.75" thickBot="1" x14ac:dyDescent="0.3">
      <c r="A265" s="86">
        <v>68</v>
      </c>
      <c r="B265" s="253">
        <f t="shared" si="131"/>
        <v>1.9999999999999999E-7</v>
      </c>
      <c r="C265" s="253">
        <f t="shared" si="131"/>
        <v>6.9999999999999997E-7</v>
      </c>
      <c r="D265" s="253">
        <f t="shared" si="131"/>
        <v>1.3999999999999999E-6</v>
      </c>
      <c r="E265" s="253">
        <f t="shared" si="131"/>
        <v>1.7999999999999999E-6</v>
      </c>
      <c r="F265" s="253">
        <f t="shared" si="131"/>
        <v>8.9999999999999996E-7</v>
      </c>
      <c r="G265" s="253">
        <f t="shared" si="131"/>
        <v>-6.9999999999999997E-7</v>
      </c>
      <c r="H265" s="253">
        <f t="shared" si="131"/>
        <v>-2.5000000000000002E-6</v>
      </c>
      <c r="I265" s="253">
        <f t="shared" si="131"/>
        <v>-4.3000000000000003E-6</v>
      </c>
      <c r="J265" s="253">
        <f t="shared" si="131"/>
        <v>-7.1999999999999997E-6</v>
      </c>
      <c r="K265" s="253">
        <f t="shared" si="131"/>
        <v>-9.9000000000000001E-6</v>
      </c>
      <c r="L265" s="253">
        <f t="shared" si="131"/>
        <v>-2.83E-5</v>
      </c>
      <c r="M265" s="253">
        <f t="shared" si="131"/>
        <v>-5.0899999999999997E-5</v>
      </c>
      <c r="N265" s="253">
        <f t="shared" si="131"/>
        <v>-3.7000000000000002E-6</v>
      </c>
      <c r="O265" s="253">
        <f t="shared" si="131"/>
        <v>-3.0000000000000001E-6</v>
      </c>
      <c r="P265" s="253">
        <f t="shared" si="131"/>
        <v>-8.9999999999999996E-7</v>
      </c>
      <c r="Q265" s="253">
        <f t="shared" si="131"/>
        <v>-3.9999999999999998E-7</v>
      </c>
      <c r="R265" s="253">
        <f t="shared" ref="R265:CC265" si="136">ROUND(R83,7)</f>
        <v>6.9999999999999997E-7</v>
      </c>
      <c r="S265" s="253">
        <f t="shared" si="136"/>
        <v>2.2000000000000001E-6</v>
      </c>
      <c r="T265" s="253">
        <f t="shared" si="136"/>
        <v>3.8E-6</v>
      </c>
      <c r="U265" s="253">
        <f t="shared" si="136"/>
        <v>5.6999999999999996E-6</v>
      </c>
      <c r="V265" s="253">
        <f t="shared" si="136"/>
        <v>6.2999999999999998E-6</v>
      </c>
      <c r="W265" s="253">
        <f t="shared" si="136"/>
        <v>1.1E-5</v>
      </c>
      <c r="X265" s="253">
        <f t="shared" si="136"/>
        <v>2.9E-5</v>
      </c>
      <c r="Y265" s="253">
        <f t="shared" si="136"/>
        <v>5.0500000000000001E-5</v>
      </c>
      <c r="Z265" s="253">
        <f t="shared" si="136"/>
        <v>7.1400000000000001E-5</v>
      </c>
      <c r="AA265" s="253">
        <f t="shared" si="136"/>
        <v>9.1100000000000005E-5</v>
      </c>
      <c r="AB265" s="253">
        <f t="shared" si="136"/>
        <v>1.098E-4</v>
      </c>
      <c r="AC265" s="253">
        <f t="shared" si="136"/>
        <v>1.2799999999999999E-4</v>
      </c>
      <c r="AD265" s="253">
        <f t="shared" si="136"/>
        <v>1.4579999999999999E-4</v>
      </c>
      <c r="AE265" s="253">
        <f t="shared" si="136"/>
        <v>1.6330000000000001E-4</v>
      </c>
      <c r="AF265" s="253">
        <f t="shared" si="136"/>
        <v>3.9999999999999998E-6</v>
      </c>
      <c r="AG265" s="253">
        <f t="shared" si="136"/>
        <v>3.1999999999999999E-6</v>
      </c>
      <c r="AH265" s="253">
        <f t="shared" si="136"/>
        <v>2.5000000000000002E-6</v>
      </c>
      <c r="AI265" s="253">
        <f t="shared" si="136"/>
        <v>4.9999999999999998E-7</v>
      </c>
      <c r="AJ265" s="253">
        <f t="shared" si="136"/>
        <v>-1.3999999999999999E-6</v>
      </c>
      <c r="AK265" s="253">
        <f t="shared" si="136"/>
        <v>-2.0999999999999998E-6</v>
      </c>
      <c r="AL265" s="253">
        <f t="shared" si="136"/>
        <v>-1.9999999999999999E-6</v>
      </c>
      <c r="AM265" s="253">
        <f t="shared" si="136"/>
        <v>6.9999999999999997E-7</v>
      </c>
      <c r="AN265" s="253">
        <f t="shared" si="136"/>
        <v>4.6E-6</v>
      </c>
      <c r="AO265" s="253">
        <f t="shared" si="136"/>
        <v>7.7000000000000008E-6</v>
      </c>
      <c r="AP265" s="253">
        <f t="shared" si="136"/>
        <v>-1.47E-5</v>
      </c>
      <c r="AQ265" s="253">
        <f t="shared" si="136"/>
        <v>-3.2400000000000001E-5</v>
      </c>
      <c r="AR265" s="253">
        <f t="shared" si="136"/>
        <v>-3.7400000000000001E-5</v>
      </c>
      <c r="AS265" s="253">
        <f t="shared" si="136"/>
        <v>-3.8999999999999999E-5</v>
      </c>
      <c r="AT265" s="253">
        <f t="shared" si="136"/>
        <v>-4.1399999999999997E-5</v>
      </c>
      <c r="AU265" s="253">
        <f t="shared" si="136"/>
        <v>-4.9299999999999999E-5</v>
      </c>
      <c r="AV265" s="253">
        <f t="shared" si="136"/>
        <v>-6.4300000000000004E-5</v>
      </c>
      <c r="AW265" s="253">
        <f t="shared" si="136"/>
        <v>-8.4800000000000001E-5</v>
      </c>
      <c r="AX265" s="253">
        <f t="shared" si="136"/>
        <v>1.9999999999999999E-7</v>
      </c>
      <c r="AY265" s="253">
        <f t="shared" si="136"/>
        <v>4.9999999999999998E-7</v>
      </c>
      <c r="AZ265" s="253">
        <f t="shared" si="136"/>
        <v>7.9999999999999996E-7</v>
      </c>
      <c r="BA265" s="253">
        <f t="shared" si="136"/>
        <v>6.9999999999999997E-7</v>
      </c>
      <c r="BB265" s="253">
        <f t="shared" si="136"/>
        <v>1.9999999999999999E-7</v>
      </c>
      <c r="BC265" s="253">
        <f t="shared" si="136"/>
        <v>-4.9999999999999998E-7</v>
      </c>
      <c r="BD265" s="253">
        <f t="shared" si="136"/>
        <v>-1.3E-6</v>
      </c>
      <c r="BE265" s="253">
        <f t="shared" si="136"/>
        <v>-2.9000000000000002E-6</v>
      </c>
      <c r="BF265" s="253">
        <f t="shared" si="136"/>
        <v>-4.4000000000000002E-6</v>
      </c>
      <c r="BG265" s="253">
        <f t="shared" si="136"/>
        <v>-1.1199999999999999E-5</v>
      </c>
      <c r="BH265" s="253">
        <f t="shared" si="136"/>
        <v>-1.63E-5</v>
      </c>
      <c r="BI265" s="253">
        <f t="shared" si="136"/>
        <v>-2.09E-5</v>
      </c>
      <c r="BJ265" s="253">
        <f t="shared" si="136"/>
        <v>-2.55E-5</v>
      </c>
      <c r="BK265" s="253">
        <f t="shared" si="136"/>
        <v>-3.0000000000000001E-5</v>
      </c>
      <c r="BL265" s="253">
        <f t="shared" si="136"/>
        <v>-3.4499999999999998E-5</v>
      </c>
      <c r="BM265" s="253">
        <f t="shared" si="136"/>
        <v>-3.8899999999999997E-5</v>
      </c>
      <c r="BN265" s="253">
        <f t="shared" si="136"/>
        <v>-4.3399999999999998E-5</v>
      </c>
      <c r="BO265" s="253">
        <f t="shared" si="136"/>
        <v>-4.7899999999999999E-5</v>
      </c>
      <c r="BP265" s="253">
        <f t="shared" si="136"/>
        <v>1.5999999999999999E-6</v>
      </c>
      <c r="BQ265" s="253">
        <f t="shared" si="136"/>
        <v>4.5000000000000001E-6</v>
      </c>
      <c r="BR265" s="253">
        <f t="shared" si="136"/>
        <v>7.9999999999999996E-6</v>
      </c>
      <c r="BS265" s="253">
        <f t="shared" si="136"/>
        <v>1.2099999999999999E-5</v>
      </c>
      <c r="BT265" s="253">
        <f t="shared" si="136"/>
        <v>1.2799999999999999E-5</v>
      </c>
      <c r="BU265" s="253">
        <f t="shared" si="136"/>
        <v>1.2099999999999999E-5</v>
      </c>
      <c r="BV265" s="253">
        <f t="shared" si="136"/>
        <v>1.19E-5</v>
      </c>
      <c r="BW265" s="253">
        <f t="shared" si="136"/>
        <v>1.19E-5</v>
      </c>
      <c r="BX265" s="253">
        <f t="shared" si="136"/>
        <v>1.4399999999999999E-5</v>
      </c>
      <c r="BY265" s="253">
        <f t="shared" si="136"/>
        <v>1.8499999999999999E-5</v>
      </c>
      <c r="BZ265" s="253">
        <f t="shared" si="136"/>
        <v>3.3800000000000002E-5</v>
      </c>
      <c r="CA265" s="253">
        <f t="shared" si="136"/>
        <v>4.8999999999999997E-6</v>
      </c>
      <c r="CB265" s="253">
        <f t="shared" si="136"/>
        <v>8.9999999999999996E-7</v>
      </c>
      <c r="CC265" s="253">
        <f t="shared" si="136"/>
        <v>9.9999999999999995E-8</v>
      </c>
      <c r="CD265" s="253">
        <f t="shared" ref="CD265:CF265" si="137">ROUND(CD83,7)</f>
        <v>8.6000000000000007E-6</v>
      </c>
      <c r="CE265" s="253">
        <f t="shared" si="137"/>
        <v>-2.6699999999999998E-5</v>
      </c>
      <c r="CF265" s="253">
        <f t="shared" si="137"/>
        <v>-6.9900000000000005E-5</v>
      </c>
    </row>
    <row r="266" spans="1:84" ht="15.75" thickBot="1" x14ac:dyDescent="0.3">
      <c r="A266" s="86">
        <v>69</v>
      </c>
      <c r="B266" s="253">
        <f t="shared" si="131"/>
        <v>2.9999999999999999E-7</v>
      </c>
      <c r="C266" s="253">
        <f t="shared" si="131"/>
        <v>1.3E-6</v>
      </c>
      <c r="D266" s="253">
        <f t="shared" si="131"/>
        <v>2.6000000000000001E-6</v>
      </c>
      <c r="E266" s="253">
        <f t="shared" si="131"/>
        <v>3.5999999999999998E-6</v>
      </c>
      <c r="F266" s="253">
        <f t="shared" si="131"/>
        <v>2.2000000000000001E-6</v>
      </c>
      <c r="G266" s="253">
        <f t="shared" si="131"/>
        <v>-4.9999999999999998E-7</v>
      </c>
      <c r="H266" s="253">
        <f t="shared" si="131"/>
        <v>-3.4999999999999999E-6</v>
      </c>
      <c r="I266" s="253">
        <f t="shared" si="131"/>
        <v>-6.3999999999999997E-6</v>
      </c>
      <c r="J266" s="253">
        <f t="shared" si="131"/>
        <v>-1.1199999999999999E-5</v>
      </c>
      <c r="K266" s="253">
        <f t="shared" si="131"/>
        <v>-1.5400000000000002E-5</v>
      </c>
      <c r="L266" s="253">
        <f t="shared" si="131"/>
        <v>-4.3999999999999999E-5</v>
      </c>
      <c r="M266" s="253">
        <f t="shared" si="131"/>
        <v>-8.0099999999999995E-5</v>
      </c>
      <c r="N266" s="253">
        <f t="shared" si="131"/>
        <v>-4.8999999999999997E-6</v>
      </c>
      <c r="O266" s="253">
        <f t="shared" si="131"/>
        <v>-4.1999999999999996E-6</v>
      </c>
      <c r="P266" s="253">
        <f t="shared" si="131"/>
        <v>-2.0999999999999998E-6</v>
      </c>
      <c r="Q266" s="253">
        <f t="shared" si="131"/>
        <v>-1.9999999999999999E-6</v>
      </c>
      <c r="R266" s="253">
        <f t="shared" ref="R266:CC266" si="138">ROUND(R84,7)</f>
        <v>9.9999999999999995E-8</v>
      </c>
      <c r="S266" s="253">
        <f t="shared" si="138"/>
        <v>3.4999999999999999E-6</v>
      </c>
      <c r="T266" s="253">
        <f t="shared" si="138"/>
        <v>6.9999999999999999E-6</v>
      </c>
      <c r="U266" s="253">
        <f t="shared" si="138"/>
        <v>1.19E-5</v>
      </c>
      <c r="V266" s="253">
        <f t="shared" si="138"/>
        <v>1.43E-5</v>
      </c>
      <c r="W266" s="253">
        <f t="shared" si="138"/>
        <v>2.6299999999999999E-5</v>
      </c>
      <c r="X266" s="253">
        <f t="shared" si="138"/>
        <v>5.7200000000000001E-5</v>
      </c>
      <c r="Y266" s="253">
        <f t="shared" si="138"/>
        <v>9.2800000000000006E-5</v>
      </c>
      <c r="Z266" s="253">
        <f t="shared" si="138"/>
        <v>1.2679999999999999E-4</v>
      </c>
      <c r="AA266" s="253">
        <f t="shared" si="138"/>
        <v>1.5870000000000001E-4</v>
      </c>
      <c r="AB266" s="253">
        <f t="shared" si="138"/>
        <v>1.8909999999999999E-4</v>
      </c>
      <c r="AC266" s="253">
        <f t="shared" si="138"/>
        <v>2.185E-4</v>
      </c>
      <c r="AD266" s="253">
        <f t="shared" si="138"/>
        <v>2.474E-4</v>
      </c>
      <c r="AE266" s="253">
        <f t="shared" si="138"/>
        <v>2.7579999999999998E-4</v>
      </c>
      <c r="AF266" s="253">
        <f t="shared" si="138"/>
        <v>8.3999999999999992E-6</v>
      </c>
      <c r="AG266" s="253">
        <f t="shared" si="138"/>
        <v>6.1999999999999999E-6</v>
      </c>
      <c r="AH266" s="253">
        <f t="shared" si="138"/>
        <v>5.0000000000000004E-6</v>
      </c>
      <c r="AI266" s="253">
        <f t="shared" si="138"/>
        <v>2.3999999999999999E-6</v>
      </c>
      <c r="AJ266" s="253">
        <f t="shared" si="138"/>
        <v>2.9999999999999999E-7</v>
      </c>
      <c r="AK266" s="253">
        <f t="shared" si="138"/>
        <v>-2.9999999999999999E-7</v>
      </c>
      <c r="AL266" s="253">
        <f t="shared" si="138"/>
        <v>7.9999999999999996E-7</v>
      </c>
      <c r="AM266" s="253">
        <f t="shared" si="138"/>
        <v>6.3999999999999997E-6</v>
      </c>
      <c r="AN266" s="253">
        <f t="shared" si="138"/>
        <v>1.36E-5</v>
      </c>
      <c r="AO266" s="253">
        <f t="shared" si="138"/>
        <v>1.7799999999999999E-5</v>
      </c>
      <c r="AP266" s="253">
        <f t="shared" si="138"/>
        <v>-2.4199999999999999E-5</v>
      </c>
      <c r="AQ266" s="253">
        <f t="shared" si="138"/>
        <v>-5.5800000000000001E-5</v>
      </c>
      <c r="AR266" s="253">
        <f t="shared" si="138"/>
        <v>-6.2000000000000003E-5</v>
      </c>
      <c r="AS266" s="253">
        <f t="shared" si="138"/>
        <v>-6.0600000000000003E-5</v>
      </c>
      <c r="AT266" s="253">
        <f t="shared" si="138"/>
        <v>-6.1500000000000004E-5</v>
      </c>
      <c r="AU266" s="253">
        <f t="shared" si="138"/>
        <v>-7.4499999999999995E-5</v>
      </c>
      <c r="AV266" s="253">
        <f t="shared" si="138"/>
        <v>-1.022E-4</v>
      </c>
      <c r="AW266" s="253">
        <f t="shared" si="138"/>
        <v>-1.415E-4</v>
      </c>
      <c r="AX266" s="253">
        <f t="shared" si="138"/>
        <v>4.9999999999999998E-7</v>
      </c>
      <c r="AY266" s="253">
        <f t="shared" si="138"/>
        <v>1.1999999999999999E-6</v>
      </c>
      <c r="AZ266" s="253">
        <f t="shared" si="138"/>
        <v>1.9999999999999999E-6</v>
      </c>
      <c r="BA266" s="253">
        <f t="shared" si="138"/>
        <v>1.9999999999999999E-6</v>
      </c>
      <c r="BB266" s="253">
        <f t="shared" si="138"/>
        <v>1.1999999999999999E-6</v>
      </c>
      <c r="BC266" s="253">
        <f t="shared" si="138"/>
        <v>9.9999999999999995E-8</v>
      </c>
      <c r="BD266" s="253">
        <f t="shared" si="138"/>
        <v>-1.1999999999999999E-6</v>
      </c>
      <c r="BE266" s="253">
        <f t="shared" si="138"/>
        <v>-3.9999999999999998E-6</v>
      </c>
      <c r="BF266" s="253">
        <f t="shared" si="138"/>
        <v>-6.3999999999999997E-6</v>
      </c>
      <c r="BG266" s="253">
        <f t="shared" si="138"/>
        <v>-1.7499999999999998E-5</v>
      </c>
      <c r="BH266" s="253">
        <f t="shared" si="138"/>
        <v>-2.55E-5</v>
      </c>
      <c r="BI266" s="253">
        <f t="shared" si="138"/>
        <v>-3.26E-5</v>
      </c>
      <c r="BJ266" s="253">
        <f t="shared" si="138"/>
        <v>-3.9499999999999998E-5</v>
      </c>
      <c r="BK266" s="253">
        <f t="shared" si="138"/>
        <v>-4.6300000000000001E-5</v>
      </c>
      <c r="BL266" s="253">
        <f t="shared" si="138"/>
        <v>-5.3100000000000003E-5</v>
      </c>
      <c r="BM266" s="253">
        <f t="shared" si="138"/>
        <v>-5.9799999999999997E-5</v>
      </c>
      <c r="BN266" s="253">
        <f t="shared" si="138"/>
        <v>-6.6600000000000006E-5</v>
      </c>
      <c r="BO266" s="253">
        <f t="shared" si="138"/>
        <v>-7.3300000000000006E-5</v>
      </c>
      <c r="BP266" s="253">
        <f t="shared" si="138"/>
        <v>2.7E-6</v>
      </c>
      <c r="BQ266" s="253">
        <f t="shared" si="138"/>
        <v>7.9999999999999996E-6</v>
      </c>
      <c r="BR266" s="253">
        <f t="shared" si="138"/>
        <v>1.47E-5</v>
      </c>
      <c r="BS266" s="253">
        <f t="shared" si="138"/>
        <v>2.3300000000000001E-5</v>
      </c>
      <c r="BT266" s="253">
        <f t="shared" si="138"/>
        <v>2.6100000000000001E-5</v>
      </c>
      <c r="BU266" s="253">
        <f t="shared" si="138"/>
        <v>2.6299999999999999E-5</v>
      </c>
      <c r="BV266" s="253">
        <f t="shared" si="138"/>
        <v>2.72E-5</v>
      </c>
      <c r="BW266" s="253">
        <f t="shared" si="138"/>
        <v>2.8099999999999999E-5</v>
      </c>
      <c r="BX266" s="253">
        <f t="shared" si="138"/>
        <v>3.4E-5</v>
      </c>
      <c r="BY266" s="253">
        <f t="shared" si="138"/>
        <v>4.2200000000000003E-5</v>
      </c>
      <c r="BZ266" s="253">
        <f t="shared" si="138"/>
        <v>7.0500000000000006E-5</v>
      </c>
      <c r="CA266" s="253">
        <f t="shared" si="138"/>
        <v>7.7000000000000008E-6</v>
      </c>
      <c r="CB266" s="253">
        <f t="shared" si="138"/>
        <v>1.3E-6</v>
      </c>
      <c r="CC266" s="253">
        <f t="shared" si="138"/>
        <v>9.9999999999999995E-8</v>
      </c>
      <c r="CD266" s="253">
        <f t="shared" ref="CD266:CF266" si="139">ROUND(CD84,7)</f>
        <v>3.4E-5</v>
      </c>
      <c r="CE266" s="253">
        <f t="shared" si="139"/>
        <v>-7.2999999999999999E-5</v>
      </c>
      <c r="CF266" s="253">
        <f t="shared" si="139"/>
        <v>-1.3569999999999999E-4</v>
      </c>
    </row>
    <row r="267" spans="1:84" ht="15.75" thickBot="1" x14ac:dyDescent="0.3">
      <c r="A267" s="86">
        <v>70</v>
      </c>
      <c r="B267" s="253">
        <f t="shared" si="131"/>
        <v>5.9999999999999997E-7</v>
      </c>
      <c r="C267" s="253">
        <f t="shared" si="131"/>
        <v>2.3E-6</v>
      </c>
      <c r="D267" s="253">
        <f t="shared" si="131"/>
        <v>4.7999999999999998E-6</v>
      </c>
      <c r="E267" s="253">
        <f t="shared" si="131"/>
        <v>7.5000000000000002E-6</v>
      </c>
      <c r="F267" s="253">
        <f t="shared" si="131"/>
        <v>6.7000000000000002E-6</v>
      </c>
      <c r="G267" s="253">
        <f t="shared" si="131"/>
        <v>3.8E-6</v>
      </c>
      <c r="H267" s="253">
        <f t="shared" si="131"/>
        <v>1.9999999999999999E-7</v>
      </c>
      <c r="I267" s="253">
        <f t="shared" si="131"/>
        <v>-3.1E-6</v>
      </c>
      <c r="J267" s="253">
        <f t="shared" si="131"/>
        <v>-8.1000000000000004E-6</v>
      </c>
      <c r="K267" s="253">
        <f t="shared" si="131"/>
        <v>-1.13E-5</v>
      </c>
      <c r="L267" s="253">
        <f t="shared" si="131"/>
        <v>-3.18E-5</v>
      </c>
      <c r="M267" s="253">
        <f t="shared" si="131"/>
        <v>-6.1299999999999999E-5</v>
      </c>
      <c r="N267" s="253">
        <f t="shared" si="131"/>
        <v>-9.9999999999999995E-7</v>
      </c>
      <c r="O267" s="253">
        <f t="shared" si="131"/>
        <v>-2.3E-6</v>
      </c>
      <c r="P267" s="253">
        <f t="shared" si="131"/>
        <v>-6.1E-6</v>
      </c>
      <c r="Q267" s="253">
        <f t="shared" si="131"/>
        <v>-9.0000000000000002E-6</v>
      </c>
      <c r="R267" s="253">
        <f t="shared" ref="R267:CC267" si="140">ROUND(R85,7)</f>
        <v>-5.1000000000000003E-6</v>
      </c>
      <c r="S267" s="253">
        <f t="shared" si="140"/>
        <v>2.7E-6</v>
      </c>
      <c r="T267" s="253">
        <f t="shared" si="140"/>
        <v>1.1399999999999999E-5</v>
      </c>
      <c r="U267" s="253">
        <f t="shared" si="140"/>
        <v>2.5000000000000001E-5</v>
      </c>
      <c r="V267" s="253">
        <f t="shared" si="140"/>
        <v>3.4E-5</v>
      </c>
      <c r="W267" s="253">
        <f t="shared" si="140"/>
        <v>7.0500000000000006E-5</v>
      </c>
      <c r="X267" s="253">
        <f t="shared" si="140"/>
        <v>1.1730000000000001E-4</v>
      </c>
      <c r="Y267" s="253">
        <f t="shared" si="140"/>
        <v>1.6339999999999999E-4</v>
      </c>
      <c r="Z267" s="253">
        <f t="shared" si="140"/>
        <v>2.051E-4</v>
      </c>
      <c r="AA267" s="253">
        <f t="shared" si="140"/>
        <v>2.433E-4</v>
      </c>
      <c r="AB267" s="253">
        <f t="shared" si="140"/>
        <v>2.7950000000000002E-4</v>
      </c>
      <c r="AC267" s="253">
        <f t="shared" si="140"/>
        <v>3.146E-4</v>
      </c>
      <c r="AD267" s="253">
        <f t="shared" si="140"/>
        <v>3.4919999999999998E-4</v>
      </c>
      <c r="AE267" s="253">
        <f t="shared" si="140"/>
        <v>3.834E-4</v>
      </c>
      <c r="AF267" s="253">
        <f t="shared" si="140"/>
        <v>1.73E-5</v>
      </c>
      <c r="AG267" s="253">
        <f t="shared" si="140"/>
        <v>1.1600000000000001E-5</v>
      </c>
      <c r="AH267" s="253">
        <f t="shared" si="140"/>
        <v>1.03E-5</v>
      </c>
      <c r="AI267" s="253">
        <f t="shared" si="140"/>
        <v>1.04E-5</v>
      </c>
      <c r="AJ267" s="253">
        <f t="shared" si="140"/>
        <v>1.19E-5</v>
      </c>
      <c r="AK267" s="253">
        <f t="shared" si="140"/>
        <v>1.47E-5</v>
      </c>
      <c r="AL267" s="253">
        <f t="shared" si="140"/>
        <v>1.9700000000000001E-5</v>
      </c>
      <c r="AM267" s="253">
        <f t="shared" si="140"/>
        <v>3.1999999999999999E-5</v>
      </c>
      <c r="AN267" s="253">
        <f t="shared" si="140"/>
        <v>4.4400000000000002E-5</v>
      </c>
      <c r="AO267" s="253">
        <f t="shared" si="140"/>
        <v>4.8900000000000003E-5</v>
      </c>
      <c r="AP267" s="253">
        <f t="shared" si="140"/>
        <v>-1.8099999999999999E-5</v>
      </c>
      <c r="AQ267" s="253">
        <f t="shared" si="140"/>
        <v>-6.1099999999999994E-5</v>
      </c>
      <c r="AR267" s="253">
        <f t="shared" si="140"/>
        <v>-5.5699999999999999E-5</v>
      </c>
      <c r="AS267" s="253">
        <f t="shared" si="140"/>
        <v>-3.0300000000000001E-5</v>
      </c>
      <c r="AT267" s="253">
        <f t="shared" si="140"/>
        <v>-1.08E-5</v>
      </c>
      <c r="AU267" s="253">
        <f t="shared" si="140"/>
        <v>-1.8099999999999999E-5</v>
      </c>
      <c r="AV267" s="253">
        <f t="shared" si="140"/>
        <v>-5.52E-5</v>
      </c>
      <c r="AW267" s="253">
        <f t="shared" si="140"/>
        <v>-1.158E-4</v>
      </c>
      <c r="AX267" s="253">
        <f t="shared" si="140"/>
        <v>1.5E-6</v>
      </c>
      <c r="AY267" s="253">
        <f t="shared" si="140"/>
        <v>3.3000000000000002E-6</v>
      </c>
      <c r="AZ267" s="253">
        <f t="shared" si="140"/>
        <v>5.8000000000000004E-6</v>
      </c>
      <c r="BA267" s="253">
        <f t="shared" si="140"/>
        <v>6.6000000000000003E-6</v>
      </c>
      <c r="BB267" s="253">
        <f t="shared" si="140"/>
        <v>6.1999999999999999E-6</v>
      </c>
      <c r="BC267" s="253">
        <f t="shared" si="140"/>
        <v>5.2000000000000002E-6</v>
      </c>
      <c r="BD267" s="253">
        <f t="shared" si="140"/>
        <v>3.9999999999999998E-6</v>
      </c>
      <c r="BE267" s="253">
        <f t="shared" si="140"/>
        <v>1.1000000000000001E-6</v>
      </c>
      <c r="BF267" s="253">
        <f t="shared" si="140"/>
        <v>-1.5999999999999999E-6</v>
      </c>
      <c r="BG267" s="253">
        <f t="shared" si="140"/>
        <v>-1.04E-5</v>
      </c>
      <c r="BH267" s="253">
        <f t="shared" si="140"/>
        <v>-1.38E-5</v>
      </c>
      <c r="BI267" s="253">
        <f t="shared" si="140"/>
        <v>-1.56E-5</v>
      </c>
      <c r="BJ267" s="253">
        <f t="shared" si="140"/>
        <v>-1.7E-5</v>
      </c>
      <c r="BK267" s="253">
        <f t="shared" si="140"/>
        <v>-1.84E-5</v>
      </c>
      <c r="BL267" s="253">
        <f t="shared" si="140"/>
        <v>-1.9700000000000001E-5</v>
      </c>
      <c r="BM267" s="253">
        <f t="shared" si="140"/>
        <v>-2.1100000000000001E-5</v>
      </c>
      <c r="BN267" s="253">
        <f t="shared" si="140"/>
        <v>-2.2500000000000001E-5</v>
      </c>
      <c r="BO267" s="253">
        <f t="shared" si="140"/>
        <v>-2.3900000000000002E-5</v>
      </c>
      <c r="BP267" s="253">
        <f t="shared" si="140"/>
        <v>3.9999999999999998E-6</v>
      </c>
      <c r="BQ267" s="253">
        <f t="shared" si="140"/>
        <v>1.2099999999999999E-5</v>
      </c>
      <c r="BR267" s="253">
        <f t="shared" si="140"/>
        <v>2.3300000000000001E-5</v>
      </c>
      <c r="BS267" s="253">
        <f t="shared" si="140"/>
        <v>4.1600000000000002E-5</v>
      </c>
      <c r="BT267" s="253">
        <f t="shared" si="140"/>
        <v>5.1999999999999997E-5</v>
      </c>
      <c r="BU267" s="253">
        <f t="shared" si="140"/>
        <v>5.7899999999999998E-5</v>
      </c>
      <c r="BV267" s="253">
        <f t="shared" si="140"/>
        <v>6.4599999999999998E-5</v>
      </c>
      <c r="BW267" s="253">
        <f t="shared" si="140"/>
        <v>7.0199999999999999E-5</v>
      </c>
      <c r="BX267" s="253">
        <f t="shared" si="140"/>
        <v>8.6600000000000004E-5</v>
      </c>
      <c r="BY267" s="253">
        <f t="shared" si="140"/>
        <v>1.0349999999999999E-4</v>
      </c>
      <c r="BZ267" s="253">
        <f t="shared" si="140"/>
        <v>1.474E-4</v>
      </c>
      <c r="CA267" s="253">
        <f t="shared" si="140"/>
        <v>6.6000000000000003E-6</v>
      </c>
      <c r="CB267" s="253">
        <f t="shared" si="140"/>
        <v>1.9999999999999999E-7</v>
      </c>
      <c r="CC267" s="253">
        <f t="shared" si="140"/>
        <v>0</v>
      </c>
      <c r="CD267" s="253">
        <f t="shared" ref="CD267:CF267" si="141">ROUND(CD85,7)</f>
        <v>1.325E-4</v>
      </c>
      <c r="CE267" s="253">
        <f t="shared" si="141"/>
        <v>-2.1130000000000001E-4</v>
      </c>
      <c r="CF267" s="253">
        <f t="shared" si="141"/>
        <v>-2.5280000000000002E-4</v>
      </c>
    </row>
    <row r="268" spans="1:84" ht="15.75" thickBot="1" x14ac:dyDescent="0.3">
      <c r="A268" s="86">
        <v>71</v>
      </c>
      <c r="B268" s="253">
        <f t="shared" si="131"/>
        <v>8.9999999999999996E-7</v>
      </c>
      <c r="C268" s="253">
        <f t="shared" si="131"/>
        <v>3.1999999999999999E-6</v>
      </c>
      <c r="D268" s="253">
        <f t="shared" si="131"/>
        <v>6.7000000000000002E-6</v>
      </c>
      <c r="E268" s="253">
        <f t="shared" si="131"/>
        <v>1.15E-5</v>
      </c>
      <c r="F268" s="253">
        <f t="shared" si="131"/>
        <v>1.27E-5</v>
      </c>
      <c r="G268" s="253">
        <f t="shared" si="131"/>
        <v>1.15E-5</v>
      </c>
      <c r="H268" s="253">
        <f t="shared" si="131"/>
        <v>9.5000000000000005E-6</v>
      </c>
      <c r="I268" s="253">
        <f t="shared" si="131"/>
        <v>7.7999999999999999E-6</v>
      </c>
      <c r="J268" s="253">
        <f t="shared" si="131"/>
        <v>6.4999999999999996E-6</v>
      </c>
      <c r="K268" s="253">
        <f t="shared" si="131"/>
        <v>8.1999999999999994E-6</v>
      </c>
      <c r="L268" s="253">
        <f t="shared" si="131"/>
        <v>2.5899999999999999E-5</v>
      </c>
      <c r="M268" s="253">
        <f t="shared" si="131"/>
        <v>3.9799999999999998E-5</v>
      </c>
      <c r="N268" s="253">
        <f t="shared" si="131"/>
        <v>7.5000000000000002E-6</v>
      </c>
      <c r="O268" s="253">
        <f t="shared" si="131"/>
        <v>2.6000000000000001E-6</v>
      </c>
      <c r="P268" s="253">
        <f t="shared" si="131"/>
        <v>-1.1600000000000001E-5</v>
      </c>
      <c r="Q268" s="253">
        <f t="shared" si="131"/>
        <v>-1.9199999999999999E-5</v>
      </c>
      <c r="R268" s="253">
        <f t="shared" ref="R268:CC268" si="142">ROUND(R86,7)</f>
        <v>-1.3900000000000001E-5</v>
      </c>
      <c r="S268" s="253">
        <f t="shared" si="142"/>
        <v>-1.5999999999999999E-6</v>
      </c>
      <c r="T268" s="253">
        <f t="shared" si="142"/>
        <v>1.22E-5</v>
      </c>
      <c r="U268" s="253">
        <f t="shared" si="142"/>
        <v>3.5800000000000003E-5</v>
      </c>
      <c r="V268" s="253">
        <f t="shared" si="142"/>
        <v>5.3699999999999997E-5</v>
      </c>
      <c r="W268" s="253">
        <f t="shared" si="142"/>
        <v>1.2579999999999999E-4</v>
      </c>
      <c r="X268" s="253">
        <f t="shared" si="142"/>
        <v>1.8349999999999999E-4</v>
      </c>
      <c r="Y268" s="253">
        <f t="shared" si="142"/>
        <v>2.274E-4</v>
      </c>
      <c r="Z268" s="253">
        <f t="shared" si="142"/>
        <v>2.6259999999999999E-4</v>
      </c>
      <c r="AA268" s="253">
        <f t="shared" si="142"/>
        <v>2.9320000000000003E-4</v>
      </c>
      <c r="AB268" s="253">
        <f t="shared" si="142"/>
        <v>3.2180000000000002E-4</v>
      </c>
      <c r="AC268" s="253">
        <f t="shared" si="142"/>
        <v>3.4959999999999999E-4</v>
      </c>
      <c r="AD268" s="253">
        <f t="shared" si="142"/>
        <v>3.7720000000000001E-4</v>
      </c>
      <c r="AE268" s="253">
        <f t="shared" si="142"/>
        <v>4.0479999999999997E-4</v>
      </c>
      <c r="AF268" s="253">
        <f t="shared" si="142"/>
        <v>2.4199999999999999E-5</v>
      </c>
      <c r="AG268" s="253">
        <f t="shared" si="142"/>
        <v>1.56E-5</v>
      </c>
      <c r="AH268" s="253">
        <f t="shared" si="142"/>
        <v>1.52E-5</v>
      </c>
      <c r="AI268" s="253">
        <f t="shared" si="142"/>
        <v>2.1299999999999999E-5</v>
      </c>
      <c r="AJ268" s="253">
        <f t="shared" si="142"/>
        <v>2.9899999999999998E-5</v>
      </c>
      <c r="AK268" s="253">
        <f t="shared" si="142"/>
        <v>3.8500000000000001E-5</v>
      </c>
      <c r="AL268" s="253">
        <f t="shared" si="142"/>
        <v>4.8900000000000003E-5</v>
      </c>
      <c r="AM268" s="253">
        <f t="shared" si="142"/>
        <v>6.8200000000000004E-5</v>
      </c>
      <c r="AN268" s="253">
        <f t="shared" si="142"/>
        <v>8.3999999999999995E-5</v>
      </c>
      <c r="AO268" s="253">
        <f t="shared" si="142"/>
        <v>9.1899999999999998E-5</v>
      </c>
      <c r="AP268" s="253">
        <f t="shared" si="142"/>
        <v>2.34E-5</v>
      </c>
      <c r="AQ268" s="253">
        <f t="shared" si="142"/>
        <v>-8.8999999999999995E-6</v>
      </c>
      <c r="AR268" s="253">
        <f t="shared" si="142"/>
        <v>2.3099999999999999E-5</v>
      </c>
      <c r="AS268" s="253">
        <f t="shared" si="142"/>
        <v>9.2299999999999994E-5</v>
      </c>
      <c r="AT268" s="253">
        <f t="shared" si="142"/>
        <v>1.5430000000000001E-4</v>
      </c>
      <c r="AU268" s="253">
        <f t="shared" si="142"/>
        <v>1.7699999999999999E-4</v>
      </c>
      <c r="AV268" s="253">
        <f t="shared" si="142"/>
        <v>1.5899999999999999E-4</v>
      </c>
      <c r="AW268" s="253">
        <f t="shared" si="142"/>
        <v>1.08E-4</v>
      </c>
      <c r="AX268" s="253">
        <f t="shared" si="142"/>
        <v>2.7999999999999999E-6</v>
      </c>
      <c r="AY268" s="253">
        <f t="shared" si="142"/>
        <v>5.8000000000000004E-6</v>
      </c>
      <c r="AZ268" s="253">
        <f t="shared" si="142"/>
        <v>1.0499999999999999E-5</v>
      </c>
      <c r="BA268" s="253">
        <f t="shared" si="142"/>
        <v>1.29E-5</v>
      </c>
      <c r="BB268" s="253">
        <f t="shared" si="142"/>
        <v>1.3499999999999999E-5</v>
      </c>
      <c r="BC268" s="253">
        <f t="shared" si="142"/>
        <v>1.38E-5</v>
      </c>
      <c r="BD268" s="253">
        <f t="shared" si="142"/>
        <v>1.3699999999999999E-5</v>
      </c>
      <c r="BE268" s="253">
        <f t="shared" si="142"/>
        <v>1.31E-5</v>
      </c>
      <c r="BF268" s="253">
        <f t="shared" si="142"/>
        <v>1.2099999999999999E-5</v>
      </c>
      <c r="BG268" s="253">
        <f t="shared" si="142"/>
        <v>1.8300000000000001E-5</v>
      </c>
      <c r="BH268" s="253">
        <f t="shared" si="142"/>
        <v>3.1600000000000002E-5</v>
      </c>
      <c r="BI268" s="253">
        <f t="shared" si="142"/>
        <v>4.6900000000000002E-5</v>
      </c>
      <c r="BJ268" s="253">
        <f t="shared" si="142"/>
        <v>6.2600000000000004E-5</v>
      </c>
      <c r="BK268" s="253">
        <f t="shared" si="142"/>
        <v>7.8300000000000006E-5</v>
      </c>
      <c r="BL268" s="253">
        <f t="shared" si="142"/>
        <v>9.3800000000000003E-5</v>
      </c>
      <c r="BM268" s="253">
        <f t="shared" si="142"/>
        <v>1.094E-4</v>
      </c>
      <c r="BN268" s="253">
        <f t="shared" si="142"/>
        <v>1.248E-4</v>
      </c>
      <c r="BO268" s="253">
        <f t="shared" si="142"/>
        <v>1.4019999999999999E-4</v>
      </c>
      <c r="BP268" s="253">
        <f t="shared" si="142"/>
        <v>4.0999999999999997E-6</v>
      </c>
      <c r="BQ268" s="253">
        <f t="shared" si="142"/>
        <v>1.2799999999999999E-5</v>
      </c>
      <c r="BR268" s="253">
        <f t="shared" si="142"/>
        <v>2.6100000000000001E-5</v>
      </c>
      <c r="BS268" s="253">
        <f t="shared" si="142"/>
        <v>5.1999999999999997E-5</v>
      </c>
      <c r="BT268" s="253">
        <f t="shared" si="142"/>
        <v>7.1600000000000006E-5</v>
      </c>
      <c r="BU268" s="253">
        <f t="shared" si="142"/>
        <v>8.6100000000000006E-5</v>
      </c>
      <c r="BV268" s="253">
        <f t="shared" si="142"/>
        <v>1.0170000000000001E-4</v>
      </c>
      <c r="BW268" s="253">
        <f t="shared" si="142"/>
        <v>1.1459999999999999E-4</v>
      </c>
      <c r="BX268" s="253">
        <f t="shared" si="142"/>
        <v>1.4550000000000001E-4</v>
      </c>
      <c r="BY268" s="253">
        <f t="shared" si="142"/>
        <v>1.73E-4</v>
      </c>
      <c r="BZ268" s="253">
        <f t="shared" si="142"/>
        <v>2.2110000000000001E-4</v>
      </c>
      <c r="CA268" s="253">
        <f t="shared" si="142"/>
        <v>-4.9999999999999998E-7</v>
      </c>
      <c r="CB268" s="253">
        <f t="shared" si="142"/>
        <v>-2.7E-6</v>
      </c>
      <c r="CC268" s="253">
        <f t="shared" si="142"/>
        <v>-1.9999999999999999E-7</v>
      </c>
      <c r="CD268" s="253">
        <f t="shared" ref="CD268:CF268" si="143">ROUND(CD86,7)</f>
        <v>2.5940000000000002E-4</v>
      </c>
      <c r="CE268" s="253">
        <f t="shared" si="143"/>
        <v>-3.612E-4</v>
      </c>
      <c r="CF268" s="253">
        <f t="shared" si="143"/>
        <v>-3.4170000000000001E-4</v>
      </c>
    </row>
    <row r="269" spans="1:84" ht="15.75" thickBot="1" x14ac:dyDescent="0.3">
      <c r="A269" s="86">
        <v>72</v>
      </c>
      <c r="B269" s="253">
        <f t="shared" si="131"/>
        <v>1.1000000000000001E-6</v>
      </c>
      <c r="C269" s="253">
        <f t="shared" si="131"/>
        <v>3.9999999999999998E-6</v>
      </c>
      <c r="D269" s="253">
        <f t="shared" si="131"/>
        <v>8.4999999999999999E-6</v>
      </c>
      <c r="E269" s="253">
        <f t="shared" si="131"/>
        <v>1.5400000000000002E-5</v>
      </c>
      <c r="F269" s="253">
        <f t="shared" si="131"/>
        <v>1.8899999999999999E-5</v>
      </c>
      <c r="G269" s="253">
        <f t="shared" si="131"/>
        <v>2.0100000000000001E-5</v>
      </c>
      <c r="H269" s="253">
        <f t="shared" si="131"/>
        <v>2.0400000000000001E-5</v>
      </c>
      <c r="I269" s="253">
        <f t="shared" si="131"/>
        <v>2.1100000000000001E-5</v>
      </c>
      <c r="J269" s="253">
        <f t="shared" si="131"/>
        <v>2.4899999999999999E-5</v>
      </c>
      <c r="K269" s="253">
        <f t="shared" si="131"/>
        <v>3.29E-5</v>
      </c>
      <c r="L269" s="253">
        <f t="shared" si="131"/>
        <v>9.8999999999999994E-5</v>
      </c>
      <c r="M269" s="253">
        <f t="shared" si="131"/>
        <v>1.697E-4</v>
      </c>
      <c r="N269" s="253">
        <f t="shared" si="131"/>
        <v>1.56E-5</v>
      </c>
      <c r="O269" s="253">
        <f t="shared" si="131"/>
        <v>7.0999999999999998E-6</v>
      </c>
      <c r="P269" s="253">
        <f t="shared" si="131"/>
        <v>-1.8199999999999999E-5</v>
      </c>
      <c r="Q269" s="253">
        <f t="shared" si="131"/>
        <v>-3.0700000000000001E-5</v>
      </c>
      <c r="R269" s="253">
        <f t="shared" ref="R269:CC269" si="144">ROUND(R87,7)</f>
        <v>-2.44E-5</v>
      </c>
      <c r="S269" s="253">
        <f t="shared" si="144"/>
        <v>-8.1999999999999994E-6</v>
      </c>
      <c r="T269" s="253">
        <f t="shared" si="144"/>
        <v>1.03E-5</v>
      </c>
      <c r="U269" s="253">
        <f t="shared" si="144"/>
        <v>4.3600000000000003E-5</v>
      </c>
      <c r="V269" s="253">
        <f t="shared" si="144"/>
        <v>7.1199999999999996E-5</v>
      </c>
      <c r="W269" s="253">
        <f t="shared" si="144"/>
        <v>1.861E-4</v>
      </c>
      <c r="X269" s="253">
        <f t="shared" si="144"/>
        <v>2.5900000000000001E-4</v>
      </c>
      <c r="Y269" s="253">
        <f t="shared" si="144"/>
        <v>3.0180000000000002E-4</v>
      </c>
      <c r="Z269" s="253">
        <f t="shared" si="144"/>
        <v>3.3030000000000001E-4</v>
      </c>
      <c r="AA269" s="253">
        <f t="shared" si="144"/>
        <v>3.5280000000000001E-4</v>
      </c>
      <c r="AB269" s="253">
        <f t="shared" si="144"/>
        <v>3.7320000000000002E-4</v>
      </c>
      <c r="AC269" s="253">
        <f t="shared" si="144"/>
        <v>3.9310000000000001E-4</v>
      </c>
      <c r="AD269" s="253">
        <f t="shared" si="144"/>
        <v>4.1310000000000001E-4</v>
      </c>
      <c r="AE269" s="253">
        <f t="shared" si="144"/>
        <v>4.3340000000000002E-4</v>
      </c>
      <c r="AF269" s="253">
        <f t="shared" si="144"/>
        <v>2.9600000000000001E-5</v>
      </c>
      <c r="AG269" s="253">
        <f t="shared" si="144"/>
        <v>1.8899999999999999E-5</v>
      </c>
      <c r="AH269" s="253">
        <f t="shared" si="144"/>
        <v>1.95E-5</v>
      </c>
      <c r="AI269" s="253">
        <f t="shared" si="144"/>
        <v>3.2100000000000001E-5</v>
      </c>
      <c r="AJ269" s="253">
        <f t="shared" si="144"/>
        <v>4.8600000000000002E-5</v>
      </c>
      <c r="AK269" s="253">
        <f t="shared" si="144"/>
        <v>6.3600000000000001E-5</v>
      </c>
      <c r="AL269" s="253">
        <f t="shared" si="144"/>
        <v>8.0000000000000007E-5</v>
      </c>
      <c r="AM269" s="253">
        <f t="shared" si="144"/>
        <v>1.064E-4</v>
      </c>
      <c r="AN269" s="253">
        <f t="shared" si="144"/>
        <v>1.2520000000000001E-4</v>
      </c>
      <c r="AO269" s="253">
        <f t="shared" si="144"/>
        <v>1.427E-4</v>
      </c>
      <c r="AP269" s="253">
        <f t="shared" si="144"/>
        <v>8.7600000000000002E-5</v>
      </c>
      <c r="AQ269" s="253">
        <f t="shared" si="144"/>
        <v>7.7700000000000005E-5</v>
      </c>
      <c r="AR269" s="253">
        <f t="shared" si="144"/>
        <v>1.4410000000000001E-4</v>
      </c>
      <c r="AS269" s="253">
        <f t="shared" si="144"/>
        <v>2.6899999999999998E-4</v>
      </c>
      <c r="AT269" s="253">
        <f t="shared" si="144"/>
        <v>3.8890000000000002E-4</v>
      </c>
      <c r="AU269" s="253">
        <f t="shared" si="144"/>
        <v>4.6040000000000002E-4</v>
      </c>
      <c r="AV269" s="253">
        <f t="shared" si="144"/>
        <v>4.8440000000000001E-4</v>
      </c>
      <c r="AW269" s="253">
        <f t="shared" si="144"/>
        <v>4.6789999999999999E-4</v>
      </c>
      <c r="AX269" s="253">
        <f t="shared" si="144"/>
        <v>4.0999999999999997E-6</v>
      </c>
      <c r="AY269" s="253">
        <f t="shared" si="144"/>
        <v>8.3999999999999992E-6</v>
      </c>
      <c r="AZ269" s="253">
        <f t="shared" si="144"/>
        <v>1.52E-5</v>
      </c>
      <c r="BA269" s="253">
        <f t="shared" si="144"/>
        <v>1.9199999999999999E-5</v>
      </c>
      <c r="BB269" s="253">
        <f t="shared" si="144"/>
        <v>2.12E-5</v>
      </c>
      <c r="BC269" s="253">
        <f t="shared" si="144"/>
        <v>2.3E-5</v>
      </c>
      <c r="BD269" s="253">
        <f t="shared" si="144"/>
        <v>2.44E-5</v>
      </c>
      <c r="BE269" s="253">
        <f t="shared" si="144"/>
        <v>2.69E-5</v>
      </c>
      <c r="BF269" s="253">
        <f t="shared" si="144"/>
        <v>2.8399999999999999E-5</v>
      </c>
      <c r="BG269" s="253">
        <f t="shared" si="144"/>
        <v>5.4299999999999998E-5</v>
      </c>
      <c r="BH269" s="253">
        <f t="shared" si="144"/>
        <v>8.8999999999999995E-5</v>
      </c>
      <c r="BI269" s="253">
        <f t="shared" si="144"/>
        <v>1.261E-4</v>
      </c>
      <c r="BJ269" s="253">
        <f t="shared" si="144"/>
        <v>1.6349999999999999E-4</v>
      </c>
      <c r="BK269" s="253">
        <f t="shared" si="144"/>
        <v>2.006E-4</v>
      </c>
      <c r="BL269" s="253">
        <f t="shared" si="144"/>
        <v>2.376E-4</v>
      </c>
      <c r="BM269" s="253">
        <f t="shared" si="144"/>
        <v>2.744E-4</v>
      </c>
      <c r="BN269" s="253">
        <f t="shared" si="144"/>
        <v>3.1110000000000003E-4</v>
      </c>
      <c r="BO269" s="253">
        <f t="shared" si="144"/>
        <v>3.478E-4</v>
      </c>
      <c r="BP269" s="253">
        <f t="shared" si="144"/>
        <v>3.7000000000000002E-6</v>
      </c>
      <c r="BQ269" s="253">
        <f t="shared" si="144"/>
        <v>1.2099999999999999E-5</v>
      </c>
      <c r="BR269" s="253">
        <f t="shared" si="144"/>
        <v>2.6299999999999999E-5</v>
      </c>
      <c r="BS269" s="253">
        <f t="shared" si="144"/>
        <v>5.7899999999999998E-5</v>
      </c>
      <c r="BT269" s="253">
        <f t="shared" si="144"/>
        <v>8.6100000000000006E-5</v>
      </c>
      <c r="BU269" s="253">
        <f t="shared" si="144"/>
        <v>1.098E-4</v>
      </c>
      <c r="BV269" s="253">
        <f t="shared" si="144"/>
        <v>1.351E-4</v>
      </c>
      <c r="BW269" s="253">
        <f t="shared" si="144"/>
        <v>1.5669999999999999E-4</v>
      </c>
      <c r="BX269" s="253">
        <f t="shared" si="144"/>
        <v>2.0550000000000001E-4</v>
      </c>
      <c r="BY269" s="253">
        <f t="shared" si="144"/>
        <v>2.4699999999999999E-4</v>
      </c>
      <c r="BZ269" s="253">
        <f t="shared" si="144"/>
        <v>3.009E-4</v>
      </c>
      <c r="CA269" s="253">
        <f t="shared" si="144"/>
        <v>-8.8000000000000004E-6</v>
      </c>
      <c r="CB269" s="253">
        <f t="shared" si="144"/>
        <v>-6.2999999999999998E-6</v>
      </c>
      <c r="CC269" s="253">
        <f t="shared" si="144"/>
        <v>-1.9999999999999999E-7</v>
      </c>
      <c r="CD269" s="253">
        <f t="shared" ref="CD269:CF269" si="145">ROUND(CD87,7)</f>
        <v>3.8089999999999999E-4</v>
      </c>
      <c r="CE269" s="253">
        <f t="shared" si="145"/>
        <v>-4.9249999999999999E-4</v>
      </c>
      <c r="CF269" s="253">
        <f t="shared" si="145"/>
        <v>-4.1829999999999998E-4</v>
      </c>
    </row>
    <row r="270" spans="1:84" ht="15.75" thickBot="1" x14ac:dyDescent="0.3">
      <c r="A270" s="86">
        <v>73</v>
      </c>
      <c r="B270" s="253">
        <f t="shared" si="131"/>
        <v>1.3999999999999999E-6</v>
      </c>
      <c r="C270" s="253">
        <f t="shared" si="131"/>
        <v>5.0000000000000004E-6</v>
      </c>
      <c r="D270" s="253">
        <f t="shared" si="131"/>
        <v>1.0699999999999999E-5</v>
      </c>
      <c r="E270" s="253">
        <f t="shared" si="131"/>
        <v>1.9599999999999999E-5</v>
      </c>
      <c r="F270" s="253">
        <f t="shared" si="131"/>
        <v>2.5199999999999999E-5</v>
      </c>
      <c r="G270" s="253">
        <f t="shared" si="131"/>
        <v>2.87E-5</v>
      </c>
      <c r="H270" s="253">
        <f t="shared" si="131"/>
        <v>3.1399999999999998E-5</v>
      </c>
      <c r="I270" s="253">
        <f t="shared" si="131"/>
        <v>3.4600000000000001E-5</v>
      </c>
      <c r="J270" s="253">
        <f t="shared" si="131"/>
        <v>4.3800000000000001E-5</v>
      </c>
      <c r="K270" s="253">
        <f t="shared" si="131"/>
        <v>5.8100000000000003E-5</v>
      </c>
      <c r="L270" s="253">
        <f t="shared" si="131"/>
        <v>1.7320000000000001E-4</v>
      </c>
      <c r="M270" s="253">
        <f t="shared" si="131"/>
        <v>3.0229999999999998E-4</v>
      </c>
      <c r="N270" s="253">
        <f t="shared" si="131"/>
        <v>2.1999999999999999E-5</v>
      </c>
      <c r="O270" s="253">
        <f t="shared" si="131"/>
        <v>1.01E-5</v>
      </c>
      <c r="P270" s="253">
        <f t="shared" si="131"/>
        <v>-2.69E-5</v>
      </c>
      <c r="Q270" s="253">
        <f t="shared" si="131"/>
        <v>-4.4700000000000002E-5</v>
      </c>
      <c r="R270" s="253">
        <f t="shared" ref="R270:CC270" si="146">ROUND(R88,7)</f>
        <v>-3.7400000000000001E-5</v>
      </c>
      <c r="S270" s="253">
        <f t="shared" si="146"/>
        <v>-1.7099999999999999E-5</v>
      </c>
      <c r="T270" s="253">
        <f t="shared" si="146"/>
        <v>6.4999999999999996E-6</v>
      </c>
      <c r="U270" s="253">
        <f t="shared" si="146"/>
        <v>5.0899999999999997E-5</v>
      </c>
      <c r="V270" s="253">
        <f t="shared" si="146"/>
        <v>8.9400000000000005E-5</v>
      </c>
      <c r="W270" s="253">
        <f t="shared" si="146"/>
        <v>2.5730000000000002E-4</v>
      </c>
      <c r="X270" s="253">
        <f t="shared" si="146"/>
        <v>3.5589999999999998E-4</v>
      </c>
      <c r="Y270" s="253">
        <f t="shared" si="146"/>
        <v>4.057E-4</v>
      </c>
      <c r="Z270" s="253">
        <f t="shared" si="146"/>
        <v>4.3399999999999998E-4</v>
      </c>
      <c r="AA270" s="253">
        <f t="shared" si="146"/>
        <v>4.5389999999999997E-4</v>
      </c>
      <c r="AB270" s="253">
        <f t="shared" si="146"/>
        <v>4.7110000000000001E-4</v>
      </c>
      <c r="AC270" s="253">
        <f t="shared" si="146"/>
        <v>4.8789999999999999E-4</v>
      </c>
      <c r="AD270" s="253">
        <f t="shared" si="146"/>
        <v>5.0509999999999997E-4</v>
      </c>
      <c r="AE270" s="253">
        <f t="shared" si="146"/>
        <v>5.2289999999999997E-4</v>
      </c>
      <c r="AF270" s="253">
        <f t="shared" si="146"/>
        <v>3.6199999999999999E-5</v>
      </c>
      <c r="AG270" s="253">
        <f t="shared" si="146"/>
        <v>2.2900000000000001E-5</v>
      </c>
      <c r="AH270" s="253">
        <f t="shared" si="146"/>
        <v>2.41E-5</v>
      </c>
      <c r="AI270" s="253">
        <f t="shared" si="146"/>
        <v>4.32E-5</v>
      </c>
      <c r="AJ270" s="253">
        <f t="shared" si="146"/>
        <v>6.8100000000000002E-5</v>
      </c>
      <c r="AK270" s="253">
        <f t="shared" si="146"/>
        <v>9.0000000000000006E-5</v>
      </c>
      <c r="AL270" s="253">
        <f t="shared" si="146"/>
        <v>1.131E-4</v>
      </c>
      <c r="AM270" s="253">
        <f t="shared" si="146"/>
        <v>1.4809999999999999E-4</v>
      </c>
      <c r="AN270" s="253">
        <f t="shared" si="146"/>
        <v>1.7139999999999999E-4</v>
      </c>
      <c r="AO270" s="253">
        <f t="shared" si="146"/>
        <v>2.0599999999999999E-4</v>
      </c>
      <c r="AP270" s="253">
        <f t="shared" si="146"/>
        <v>1.695E-4</v>
      </c>
      <c r="AQ270" s="253">
        <f t="shared" si="146"/>
        <v>1.8679999999999999E-4</v>
      </c>
      <c r="AR270" s="253">
        <f t="shared" si="146"/>
        <v>2.9470000000000001E-4</v>
      </c>
      <c r="AS270" s="253">
        <f t="shared" si="146"/>
        <v>4.8959999999999997E-4</v>
      </c>
      <c r="AT270" s="253">
        <f t="shared" si="146"/>
        <v>6.8559999999999997E-4</v>
      </c>
      <c r="AU270" s="253">
        <f t="shared" si="146"/>
        <v>8.2459999999999999E-4</v>
      </c>
      <c r="AV270" s="253">
        <f t="shared" si="146"/>
        <v>9.0959999999999999E-4</v>
      </c>
      <c r="AW270" s="253">
        <f t="shared" si="146"/>
        <v>9.4600000000000001E-4</v>
      </c>
      <c r="AX270" s="253">
        <f t="shared" si="146"/>
        <v>5.4999999999999999E-6</v>
      </c>
      <c r="AY270" s="253">
        <f t="shared" si="146"/>
        <v>1.11E-5</v>
      </c>
      <c r="AZ270" s="253">
        <f t="shared" si="146"/>
        <v>2.0000000000000002E-5</v>
      </c>
      <c r="BA270" s="253">
        <f t="shared" si="146"/>
        <v>2.5700000000000001E-5</v>
      </c>
      <c r="BB270" s="253">
        <f t="shared" si="146"/>
        <v>2.8799999999999999E-5</v>
      </c>
      <c r="BC270" s="253">
        <f t="shared" si="146"/>
        <v>3.2199999999999997E-5</v>
      </c>
      <c r="BD270" s="253">
        <f t="shared" si="146"/>
        <v>3.5099999999999999E-5</v>
      </c>
      <c r="BE270" s="253">
        <f t="shared" si="146"/>
        <v>4.0599999999999998E-5</v>
      </c>
      <c r="BF270" s="253">
        <f t="shared" si="146"/>
        <v>4.4499999999999997E-5</v>
      </c>
      <c r="BG270" s="253">
        <f t="shared" si="146"/>
        <v>9.1000000000000003E-5</v>
      </c>
      <c r="BH270" s="253">
        <f t="shared" si="146"/>
        <v>1.485E-4</v>
      </c>
      <c r="BI270" s="253">
        <f t="shared" si="146"/>
        <v>2.0900000000000001E-4</v>
      </c>
      <c r="BJ270" s="253">
        <f t="shared" si="146"/>
        <v>2.6949999999999999E-4</v>
      </c>
      <c r="BK270" s="253">
        <f t="shared" si="146"/>
        <v>3.2959999999999999E-4</v>
      </c>
      <c r="BL270" s="253">
        <f t="shared" si="146"/>
        <v>3.8949999999999998E-4</v>
      </c>
      <c r="BM270" s="253">
        <f t="shared" si="146"/>
        <v>4.4910000000000002E-4</v>
      </c>
      <c r="BN270" s="253">
        <f t="shared" si="146"/>
        <v>5.086E-4</v>
      </c>
      <c r="BO270" s="253">
        <f t="shared" si="146"/>
        <v>5.6800000000000004E-4</v>
      </c>
      <c r="BP270" s="253">
        <f t="shared" si="146"/>
        <v>3.4999999999999999E-6</v>
      </c>
      <c r="BQ270" s="253">
        <f t="shared" si="146"/>
        <v>1.19E-5</v>
      </c>
      <c r="BR270" s="253">
        <f t="shared" si="146"/>
        <v>2.72E-5</v>
      </c>
      <c r="BS270" s="253">
        <f t="shared" si="146"/>
        <v>6.4599999999999998E-5</v>
      </c>
      <c r="BT270" s="253">
        <f t="shared" si="146"/>
        <v>1.0170000000000001E-4</v>
      </c>
      <c r="BU270" s="253">
        <f t="shared" si="146"/>
        <v>1.351E-4</v>
      </c>
      <c r="BV270" s="253">
        <f t="shared" si="146"/>
        <v>1.7149999999999999E-4</v>
      </c>
      <c r="BW270" s="253">
        <f t="shared" si="146"/>
        <v>2.0379999999999999E-4</v>
      </c>
      <c r="BX270" s="253">
        <f t="shared" si="146"/>
        <v>2.7599999999999999E-4</v>
      </c>
      <c r="BY270" s="253">
        <f t="shared" si="146"/>
        <v>3.3799999999999998E-4</v>
      </c>
      <c r="BZ270" s="253">
        <f t="shared" si="146"/>
        <v>4.1280000000000001E-4</v>
      </c>
      <c r="CA270" s="253">
        <f t="shared" si="146"/>
        <v>-1.6399999999999999E-5</v>
      </c>
      <c r="CB270" s="253">
        <f t="shared" si="146"/>
        <v>-1.04E-5</v>
      </c>
      <c r="CC270" s="253">
        <f t="shared" si="146"/>
        <v>-2.9999999999999999E-7</v>
      </c>
      <c r="CD270" s="253">
        <f t="shared" ref="CD270:CF270" si="147">ROUND(CD88,7)</f>
        <v>5.0149999999999999E-4</v>
      </c>
      <c r="CE270" s="253">
        <f t="shared" si="147"/>
        <v>-6.2350000000000003E-4</v>
      </c>
      <c r="CF270" s="253">
        <f t="shared" si="147"/>
        <v>-5.1420000000000003E-4</v>
      </c>
    </row>
    <row r="271" spans="1:84" ht="15.75" thickBot="1" x14ac:dyDescent="0.3">
      <c r="A271" s="86">
        <v>74</v>
      </c>
      <c r="B271" s="253">
        <f t="shared" si="131"/>
        <v>1.7999999999999999E-6</v>
      </c>
      <c r="C271" s="253">
        <f t="shared" si="131"/>
        <v>6.1E-6</v>
      </c>
      <c r="D271" s="253">
        <f t="shared" si="131"/>
        <v>1.2799999999999999E-5</v>
      </c>
      <c r="E271" s="253">
        <f t="shared" si="131"/>
        <v>2.2799999999999999E-5</v>
      </c>
      <c r="F271" s="253">
        <f t="shared" si="131"/>
        <v>2.9600000000000001E-5</v>
      </c>
      <c r="G271" s="253">
        <f t="shared" si="131"/>
        <v>3.4999999999999997E-5</v>
      </c>
      <c r="H271" s="253">
        <f t="shared" si="131"/>
        <v>3.96E-5</v>
      </c>
      <c r="I271" s="253">
        <f t="shared" si="131"/>
        <v>4.5000000000000003E-5</v>
      </c>
      <c r="J271" s="253">
        <f t="shared" si="131"/>
        <v>5.8699999999999997E-5</v>
      </c>
      <c r="K271" s="253">
        <f t="shared" si="131"/>
        <v>7.7999999999999999E-5</v>
      </c>
      <c r="L271" s="253">
        <f t="shared" si="131"/>
        <v>2.3039999999999999E-4</v>
      </c>
      <c r="M271" s="253">
        <f t="shared" si="131"/>
        <v>4.0400000000000001E-4</v>
      </c>
      <c r="N271" s="253">
        <f t="shared" si="131"/>
        <v>2.5599999999999999E-5</v>
      </c>
      <c r="O271" s="253">
        <f t="shared" si="131"/>
        <v>1.08E-5</v>
      </c>
      <c r="P271" s="253">
        <f t="shared" si="131"/>
        <v>-3.6699999999999998E-5</v>
      </c>
      <c r="Q271" s="253">
        <f t="shared" si="131"/>
        <v>-5.94E-5</v>
      </c>
      <c r="R271" s="253">
        <f t="shared" ref="R271:CC271" si="148">ROUND(R89,7)</f>
        <v>-5.1499999999999998E-5</v>
      </c>
      <c r="S271" s="253">
        <f t="shared" si="148"/>
        <v>-2.7500000000000001E-5</v>
      </c>
      <c r="T271" s="253">
        <f t="shared" si="148"/>
        <v>5.9999999999999997E-7</v>
      </c>
      <c r="U271" s="253">
        <f t="shared" si="148"/>
        <v>5.5000000000000002E-5</v>
      </c>
      <c r="V271" s="253">
        <f t="shared" si="148"/>
        <v>1.038E-4</v>
      </c>
      <c r="W271" s="253">
        <f t="shared" si="148"/>
        <v>3.256E-4</v>
      </c>
      <c r="X271" s="253">
        <f t="shared" si="148"/>
        <v>4.5550000000000001E-4</v>
      </c>
      <c r="Y271" s="253">
        <f t="shared" si="148"/>
        <v>5.1840000000000002E-4</v>
      </c>
      <c r="Z271" s="253">
        <f t="shared" si="148"/>
        <v>5.5199999999999997E-4</v>
      </c>
      <c r="AA271" s="253">
        <f t="shared" si="148"/>
        <v>5.7410000000000002E-4</v>
      </c>
      <c r="AB271" s="253">
        <f t="shared" si="148"/>
        <v>5.9259999999999998E-4</v>
      </c>
      <c r="AC271" s="253">
        <f t="shared" si="148"/>
        <v>6.1059999999999999E-4</v>
      </c>
      <c r="AD271" s="253">
        <f t="shared" si="148"/>
        <v>6.2909999999999995E-4</v>
      </c>
      <c r="AE271" s="253">
        <f t="shared" si="148"/>
        <v>6.4840000000000004E-4</v>
      </c>
      <c r="AF271" s="253">
        <f t="shared" si="148"/>
        <v>4.2899999999999999E-5</v>
      </c>
      <c r="AG271" s="253">
        <f t="shared" si="148"/>
        <v>2.69E-5</v>
      </c>
      <c r="AH271" s="253">
        <f t="shared" si="148"/>
        <v>2.8099999999999999E-5</v>
      </c>
      <c r="AI271" s="253">
        <f t="shared" si="148"/>
        <v>5.24E-5</v>
      </c>
      <c r="AJ271" s="253">
        <f t="shared" si="148"/>
        <v>8.4300000000000003E-5</v>
      </c>
      <c r="AK271" s="253">
        <f t="shared" si="148"/>
        <v>1.125E-4</v>
      </c>
      <c r="AL271" s="253">
        <f t="shared" si="148"/>
        <v>1.418E-4</v>
      </c>
      <c r="AM271" s="253">
        <f t="shared" si="148"/>
        <v>1.852E-4</v>
      </c>
      <c r="AN271" s="253">
        <f t="shared" si="148"/>
        <v>2.1379999999999999E-4</v>
      </c>
      <c r="AO271" s="253">
        <f t="shared" si="148"/>
        <v>2.7159999999999999E-4</v>
      </c>
      <c r="AP271" s="253">
        <f t="shared" si="148"/>
        <v>2.5750000000000002E-4</v>
      </c>
      <c r="AQ271" s="253">
        <f t="shared" si="148"/>
        <v>3.033E-4</v>
      </c>
      <c r="AR271" s="253">
        <f t="shared" si="148"/>
        <v>4.5399999999999998E-4</v>
      </c>
      <c r="AS271" s="253">
        <f t="shared" si="148"/>
        <v>7.2360000000000002E-4</v>
      </c>
      <c r="AT271" s="253">
        <f t="shared" si="148"/>
        <v>1.0042E-3</v>
      </c>
      <c r="AU271" s="253">
        <f t="shared" si="148"/>
        <v>1.2221999999999999E-3</v>
      </c>
      <c r="AV271" s="253">
        <f t="shared" si="148"/>
        <v>1.3814999999999999E-3</v>
      </c>
      <c r="AW271" s="253">
        <f t="shared" si="148"/>
        <v>1.4851E-3</v>
      </c>
      <c r="AX271" s="253">
        <f t="shared" si="148"/>
        <v>6.8000000000000001E-6</v>
      </c>
      <c r="AY271" s="253">
        <f t="shared" si="148"/>
        <v>1.34E-5</v>
      </c>
      <c r="AZ271" s="253">
        <f t="shared" si="148"/>
        <v>2.3799999999999999E-5</v>
      </c>
      <c r="BA271" s="253">
        <f t="shared" si="148"/>
        <v>3.0599999999999998E-5</v>
      </c>
      <c r="BB271" s="253">
        <f t="shared" si="148"/>
        <v>3.4600000000000001E-5</v>
      </c>
      <c r="BC271" s="253">
        <f t="shared" si="148"/>
        <v>3.8999999999999999E-5</v>
      </c>
      <c r="BD271" s="253">
        <f t="shared" si="148"/>
        <v>4.2899999999999999E-5</v>
      </c>
      <c r="BE271" s="253">
        <f t="shared" si="148"/>
        <v>5.0699999999999999E-5</v>
      </c>
      <c r="BF271" s="253">
        <f t="shared" si="148"/>
        <v>5.6499999999999998E-5</v>
      </c>
      <c r="BG271" s="253">
        <f t="shared" si="148"/>
        <v>1.197E-4</v>
      </c>
      <c r="BH271" s="253">
        <f t="shared" si="148"/>
        <v>1.964E-4</v>
      </c>
      <c r="BI271" s="253">
        <f t="shared" si="148"/>
        <v>2.764E-4</v>
      </c>
      <c r="BJ271" s="253">
        <f t="shared" si="148"/>
        <v>3.5639999999999999E-4</v>
      </c>
      <c r="BK271" s="253">
        <f t="shared" si="148"/>
        <v>4.3580000000000002E-4</v>
      </c>
      <c r="BL271" s="253">
        <f t="shared" si="148"/>
        <v>5.1489999999999999E-4</v>
      </c>
      <c r="BM271" s="253">
        <f t="shared" si="148"/>
        <v>5.9360000000000001E-4</v>
      </c>
      <c r="BN271" s="253">
        <f t="shared" si="148"/>
        <v>6.7219999999999997E-4</v>
      </c>
      <c r="BO271" s="253">
        <f t="shared" si="148"/>
        <v>7.5069999999999998E-4</v>
      </c>
      <c r="BP271" s="253">
        <f t="shared" si="148"/>
        <v>3.4000000000000001E-6</v>
      </c>
      <c r="BQ271" s="253">
        <f t="shared" si="148"/>
        <v>1.19E-5</v>
      </c>
      <c r="BR271" s="253">
        <f t="shared" si="148"/>
        <v>2.8099999999999999E-5</v>
      </c>
      <c r="BS271" s="253">
        <f t="shared" si="148"/>
        <v>7.0199999999999999E-5</v>
      </c>
      <c r="BT271" s="253">
        <f t="shared" si="148"/>
        <v>1.1459999999999999E-4</v>
      </c>
      <c r="BU271" s="253">
        <f t="shared" si="148"/>
        <v>1.5669999999999999E-4</v>
      </c>
      <c r="BV271" s="253">
        <f t="shared" si="148"/>
        <v>2.0379999999999999E-4</v>
      </c>
      <c r="BW271" s="253">
        <f t="shared" si="148"/>
        <v>2.4689999999999998E-4</v>
      </c>
      <c r="BX271" s="253">
        <f t="shared" si="148"/>
        <v>3.4499999999999998E-4</v>
      </c>
      <c r="BY271" s="253">
        <f t="shared" si="148"/>
        <v>4.3189999999999998E-4</v>
      </c>
      <c r="BZ271" s="253">
        <f t="shared" si="148"/>
        <v>5.4750000000000003E-4</v>
      </c>
      <c r="CA271" s="253">
        <f t="shared" si="148"/>
        <v>-2.1500000000000001E-5</v>
      </c>
      <c r="CB271" s="253">
        <f t="shared" si="148"/>
        <v>-1.4100000000000001E-5</v>
      </c>
      <c r="CC271" s="253">
        <f t="shared" si="148"/>
        <v>-2.9999999999999999E-7</v>
      </c>
      <c r="CD271" s="253">
        <f t="shared" ref="CD271:CF271" si="149">ROUND(CD89,7)</f>
        <v>5.9480000000000004E-4</v>
      </c>
      <c r="CE271" s="253">
        <f t="shared" si="149"/>
        <v>-7.2780000000000002E-4</v>
      </c>
      <c r="CF271" s="253">
        <f t="shared" si="149"/>
        <v>-6.1030000000000004E-4</v>
      </c>
    </row>
    <row r="272" spans="1:84" ht="15.75" thickBot="1" x14ac:dyDescent="0.3">
      <c r="A272" s="86">
        <v>75</v>
      </c>
      <c r="B272" s="253">
        <f t="shared" si="131"/>
        <v>2.6000000000000001E-6</v>
      </c>
      <c r="C272" s="253">
        <f t="shared" si="131"/>
        <v>8.6000000000000007E-6</v>
      </c>
      <c r="D272" s="253">
        <f t="shared" si="131"/>
        <v>1.7099999999999999E-5</v>
      </c>
      <c r="E272" s="253">
        <f t="shared" si="131"/>
        <v>2.6800000000000001E-5</v>
      </c>
      <c r="F272" s="253">
        <f t="shared" si="131"/>
        <v>3.3300000000000003E-5</v>
      </c>
      <c r="G272" s="253">
        <f t="shared" si="131"/>
        <v>4.0000000000000003E-5</v>
      </c>
      <c r="H272" s="253">
        <f t="shared" si="131"/>
        <v>4.7200000000000002E-5</v>
      </c>
      <c r="I272" s="253">
        <f t="shared" si="131"/>
        <v>5.5600000000000003E-5</v>
      </c>
      <c r="J272" s="253">
        <f t="shared" si="131"/>
        <v>7.4800000000000002E-5</v>
      </c>
      <c r="K272" s="253">
        <f t="shared" si="131"/>
        <v>9.8999999999999994E-5</v>
      </c>
      <c r="L272" s="253">
        <f t="shared" si="131"/>
        <v>2.7839999999999999E-4</v>
      </c>
      <c r="M272" s="253">
        <f t="shared" si="131"/>
        <v>4.8069999999999997E-4</v>
      </c>
      <c r="N272" s="253">
        <f t="shared" si="131"/>
        <v>2.6800000000000001E-5</v>
      </c>
      <c r="O272" s="253">
        <f t="shared" si="131"/>
        <v>6.9E-6</v>
      </c>
      <c r="P272" s="253">
        <f t="shared" si="131"/>
        <v>-6.2000000000000003E-5</v>
      </c>
      <c r="Q272" s="253">
        <f t="shared" si="131"/>
        <v>-9.5799999999999998E-5</v>
      </c>
      <c r="R272" s="253">
        <f t="shared" ref="R272:CC272" si="150">ROUND(R90,7)</f>
        <v>-8.6899999999999998E-5</v>
      </c>
      <c r="S272" s="253">
        <f t="shared" si="150"/>
        <v>-5.5099999999999998E-5</v>
      </c>
      <c r="T272" s="253">
        <f t="shared" si="150"/>
        <v>-1.7200000000000001E-5</v>
      </c>
      <c r="U272" s="253">
        <f t="shared" si="150"/>
        <v>5.8900000000000002E-5</v>
      </c>
      <c r="V272" s="253">
        <f t="shared" si="150"/>
        <v>1.295E-4</v>
      </c>
      <c r="W272" s="253">
        <f t="shared" si="150"/>
        <v>4.7140000000000002E-4</v>
      </c>
      <c r="X272" s="253">
        <f t="shared" si="150"/>
        <v>6.8409999999999999E-4</v>
      </c>
      <c r="Y272" s="253">
        <f t="shared" si="150"/>
        <v>7.9120000000000004E-4</v>
      </c>
      <c r="Z272" s="253">
        <f t="shared" si="150"/>
        <v>8.4960000000000005E-4</v>
      </c>
      <c r="AA272" s="253">
        <f t="shared" si="150"/>
        <v>8.8840000000000002E-4</v>
      </c>
      <c r="AB272" s="253">
        <f t="shared" si="150"/>
        <v>9.2029999999999998E-4</v>
      </c>
      <c r="AC272" s="253">
        <f t="shared" si="150"/>
        <v>9.5069999999999996E-4</v>
      </c>
      <c r="AD272" s="253">
        <f t="shared" si="150"/>
        <v>9.8170000000000006E-4</v>
      </c>
      <c r="AE272" s="253">
        <f t="shared" si="150"/>
        <v>1.0137E-3</v>
      </c>
      <c r="AF272" s="253">
        <f t="shared" si="150"/>
        <v>6.3399999999999996E-5</v>
      </c>
      <c r="AG272" s="253">
        <f t="shared" si="150"/>
        <v>3.8099999999999998E-5</v>
      </c>
      <c r="AH272" s="253">
        <f t="shared" si="150"/>
        <v>3.6900000000000002E-5</v>
      </c>
      <c r="AI272" s="253">
        <f t="shared" si="150"/>
        <v>6.9400000000000006E-5</v>
      </c>
      <c r="AJ272" s="253">
        <f t="shared" si="150"/>
        <v>1.1400000000000001E-4</v>
      </c>
      <c r="AK272" s="253">
        <f t="shared" si="150"/>
        <v>1.5420000000000001E-4</v>
      </c>
      <c r="AL272" s="253">
        <f t="shared" si="150"/>
        <v>1.961E-4</v>
      </c>
      <c r="AM272" s="253">
        <f t="shared" si="150"/>
        <v>2.5970000000000002E-4</v>
      </c>
      <c r="AN272" s="253">
        <f t="shared" si="150"/>
        <v>3.0400000000000002E-4</v>
      </c>
      <c r="AO272" s="253">
        <f t="shared" si="150"/>
        <v>4.2900000000000002E-4</v>
      </c>
      <c r="AP272" s="253">
        <f t="shared" si="150"/>
        <v>4.5889999999999999E-4</v>
      </c>
      <c r="AQ272" s="253">
        <f t="shared" si="150"/>
        <v>5.6070000000000002E-4</v>
      </c>
      <c r="AR272" s="253">
        <f t="shared" si="150"/>
        <v>8.097E-4</v>
      </c>
      <c r="AS272" s="253">
        <f t="shared" si="150"/>
        <v>1.2608000000000001E-3</v>
      </c>
      <c r="AT272" s="253">
        <f t="shared" si="150"/>
        <v>1.7537E-3</v>
      </c>
      <c r="AU272" s="253">
        <f t="shared" si="150"/>
        <v>2.1733999999999998E-3</v>
      </c>
      <c r="AV272" s="253">
        <f t="shared" si="150"/>
        <v>2.5230999999999999E-3</v>
      </c>
      <c r="AW272" s="253">
        <f t="shared" si="150"/>
        <v>2.7981999999999998E-3</v>
      </c>
      <c r="AX272" s="253">
        <f t="shared" si="150"/>
        <v>9.0000000000000002E-6</v>
      </c>
      <c r="AY272" s="253">
        <f t="shared" si="150"/>
        <v>1.73E-5</v>
      </c>
      <c r="AZ272" s="253">
        <f t="shared" si="150"/>
        <v>2.9799999999999999E-5</v>
      </c>
      <c r="BA272" s="253">
        <f t="shared" si="150"/>
        <v>3.7499999999999997E-5</v>
      </c>
      <c r="BB272" s="253">
        <f t="shared" si="150"/>
        <v>4.1999999999999998E-5</v>
      </c>
      <c r="BC272" s="253">
        <f t="shared" si="150"/>
        <v>4.6999999999999997E-5</v>
      </c>
      <c r="BD272" s="253">
        <f t="shared" si="150"/>
        <v>5.1600000000000001E-5</v>
      </c>
      <c r="BE272" s="253">
        <f t="shared" si="150"/>
        <v>6.1099999999999994E-5</v>
      </c>
      <c r="BF272" s="253">
        <f t="shared" si="150"/>
        <v>6.8499999999999998E-5</v>
      </c>
      <c r="BG272" s="253">
        <f t="shared" si="150"/>
        <v>1.5229999999999999E-4</v>
      </c>
      <c r="BH272" s="253">
        <f t="shared" si="150"/>
        <v>2.5559999999999998E-4</v>
      </c>
      <c r="BI272" s="253">
        <f t="shared" si="150"/>
        <v>3.635E-4</v>
      </c>
      <c r="BJ272" s="253">
        <f t="shared" si="150"/>
        <v>4.7110000000000001E-4</v>
      </c>
      <c r="BK272" s="253">
        <f t="shared" si="150"/>
        <v>5.7810000000000001E-4</v>
      </c>
      <c r="BL272" s="253">
        <f t="shared" si="150"/>
        <v>6.845E-4</v>
      </c>
      <c r="BM272" s="253">
        <f t="shared" si="150"/>
        <v>7.9040000000000002E-4</v>
      </c>
      <c r="BN272" s="253">
        <f t="shared" si="150"/>
        <v>8.9610000000000004E-4</v>
      </c>
      <c r="BO272" s="253">
        <f t="shared" si="150"/>
        <v>1.0016999999999999E-3</v>
      </c>
      <c r="BP272" s="253">
        <f t="shared" si="150"/>
        <v>4.0999999999999997E-6</v>
      </c>
      <c r="BQ272" s="253">
        <f t="shared" si="150"/>
        <v>1.4399999999999999E-5</v>
      </c>
      <c r="BR272" s="253">
        <f t="shared" si="150"/>
        <v>3.4E-5</v>
      </c>
      <c r="BS272" s="253">
        <f t="shared" si="150"/>
        <v>8.6600000000000004E-5</v>
      </c>
      <c r="BT272" s="253">
        <f t="shared" si="150"/>
        <v>1.4550000000000001E-4</v>
      </c>
      <c r="BU272" s="253">
        <f t="shared" si="150"/>
        <v>2.0550000000000001E-4</v>
      </c>
      <c r="BV272" s="253">
        <f t="shared" si="150"/>
        <v>2.7599999999999999E-4</v>
      </c>
      <c r="BW272" s="253">
        <f t="shared" si="150"/>
        <v>3.4499999999999998E-4</v>
      </c>
      <c r="BX272" s="253">
        <f t="shared" si="150"/>
        <v>5.0920000000000002E-4</v>
      </c>
      <c r="BY272" s="253">
        <f t="shared" si="150"/>
        <v>6.6750000000000002E-4</v>
      </c>
      <c r="BZ272" s="253">
        <f t="shared" si="150"/>
        <v>9.6239999999999997E-4</v>
      </c>
      <c r="CA272" s="253">
        <f t="shared" si="150"/>
        <v>-2.3900000000000002E-5</v>
      </c>
      <c r="CB272" s="253">
        <f t="shared" si="150"/>
        <v>-2.0800000000000001E-5</v>
      </c>
      <c r="CC272" s="253">
        <f t="shared" si="150"/>
        <v>-4.9999999999999998E-7</v>
      </c>
      <c r="CD272" s="253">
        <f t="shared" ref="CD272:CF272" si="151">ROUND(CD90,7)</f>
        <v>7.5389999999999995E-4</v>
      </c>
      <c r="CE272" s="253">
        <f t="shared" si="151"/>
        <v>-9.3829999999999998E-4</v>
      </c>
      <c r="CF272" s="253">
        <f t="shared" si="151"/>
        <v>-8.6510000000000005E-4</v>
      </c>
    </row>
    <row r="273" spans="1:84" ht="15.75" thickBot="1" x14ac:dyDescent="0.3">
      <c r="A273" s="86">
        <v>76</v>
      </c>
      <c r="B273" s="253">
        <f t="shared" si="131"/>
        <v>3.4000000000000001E-6</v>
      </c>
      <c r="C273" s="253">
        <f t="shared" si="131"/>
        <v>1.0699999999999999E-5</v>
      </c>
      <c r="D273" s="253">
        <f t="shared" si="131"/>
        <v>1.9400000000000001E-5</v>
      </c>
      <c r="E273" s="253">
        <f t="shared" si="131"/>
        <v>2.34E-5</v>
      </c>
      <c r="F273" s="253">
        <f t="shared" si="131"/>
        <v>2.4000000000000001E-5</v>
      </c>
      <c r="G273" s="253">
        <f t="shared" si="131"/>
        <v>2.83E-5</v>
      </c>
      <c r="H273" s="253">
        <f t="shared" si="131"/>
        <v>3.4999999999999997E-5</v>
      </c>
      <c r="I273" s="253">
        <f t="shared" si="131"/>
        <v>4.32E-5</v>
      </c>
      <c r="J273" s="253">
        <f t="shared" si="131"/>
        <v>6.0399999999999998E-5</v>
      </c>
      <c r="K273" s="253">
        <f t="shared" si="131"/>
        <v>7.8499999999999997E-5</v>
      </c>
      <c r="L273" s="253">
        <f t="shared" si="131"/>
        <v>1.7560000000000001E-4</v>
      </c>
      <c r="M273" s="253">
        <f t="shared" si="131"/>
        <v>2.6429999999999997E-4</v>
      </c>
      <c r="N273" s="253">
        <f t="shared" si="131"/>
        <v>2.0999999999999999E-5</v>
      </c>
      <c r="O273" s="253">
        <f t="shared" si="131"/>
        <v>-2.7999999999999999E-6</v>
      </c>
      <c r="P273" s="253">
        <f t="shared" si="131"/>
        <v>-8.9499999999999994E-5</v>
      </c>
      <c r="Q273" s="253">
        <f t="shared" si="131"/>
        <v>-1.3339999999999999E-4</v>
      </c>
      <c r="R273" s="253">
        <f t="shared" ref="R273:CC273" si="152">ROUND(R91,7)</f>
        <v>-1.248E-4</v>
      </c>
      <c r="S273" s="253">
        <f t="shared" si="152"/>
        <v>-8.7200000000000005E-5</v>
      </c>
      <c r="T273" s="253">
        <f t="shared" si="152"/>
        <v>-4.18E-5</v>
      </c>
      <c r="U273" s="253">
        <f t="shared" si="152"/>
        <v>5.1499999999999998E-5</v>
      </c>
      <c r="V273" s="253">
        <f t="shared" si="152"/>
        <v>1.3889999999999999E-4</v>
      </c>
      <c r="W273" s="253">
        <f t="shared" si="152"/>
        <v>5.7779999999999995E-4</v>
      </c>
      <c r="X273" s="253">
        <f t="shared" si="152"/>
        <v>8.6799999999999996E-4</v>
      </c>
      <c r="Y273" s="253">
        <f t="shared" si="152"/>
        <v>1.0211E-3</v>
      </c>
      <c r="Z273" s="253">
        <f t="shared" si="152"/>
        <v>1.1069000000000001E-3</v>
      </c>
      <c r="AA273" s="253">
        <f t="shared" si="152"/>
        <v>1.1638E-3</v>
      </c>
      <c r="AB273" s="253">
        <f t="shared" si="152"/>
        <v>1.2099000000000001E-3</v>
      </c>
      <c r="AC273" s="253">
        <f t="shared" si="152"/>
        <v>1.253E-3</v>
      </c>
      <c r="AD273" s="253">
        <f t="shared" si="152"/>
        <v>1.2962E-3</v>
      </c>
      <c r="AE273" s="253">
        <f t="shared" si="152"/>
        <v>1.3404999999999999E-3</v>
      </c>
      <c r="AF273" s="253">
        <f t="shared" si="152"/>
        <v>9.0600000000000007E-5</v>
      </c>
      <c r="AG273" s="253">
        <f t="shared" si="152"/>
        <v>5.1700000000000003E-5</v>
      </c>
      <c r="AH273" s="253">
        <f t="shared" si="152"/>
        <v>4.5399999999999999E-5</v>
      </c>
      <c r="AI273" s="253">
        <f t="shared" si="152"/>
        <v>8.0799999999999999E-5</v>
      </c>
      <c r="AJ273" s="253">
        <f t="shared" si="152"/>
        <v>1.316E-4</v>
      </c>
      <c r="AK273" s="253">
        <f t="shared" si="152"/>
        <v>1.7899999999999999E-4</v>
      </c>
      <c r="AL273" s="253">
        <f t="shared" si="152"/>
        <v>2.3010000000000001E-4</v>
      </c>
      <c r="AM273" s="253">
        <f t="shared" si="152"/>
        <v>3.1280000000000001E-4</v>
      </c>
      <c r="AN273" s="253">
        <f t="shared" si="152"/>
        <v>3.7609999999999998E-4</v>
      </c>
      <c r="AO273" s="253">
        <f t="shared" si="152"/>
        <v>5.821E-4</v>
      </c>
      <c r="AP273" s="253">
        <f t="shared" si="152"/>
        <v>6.4499999999999996E-4</v>
      </c>
      <c r="AQ273" s="253">
        <f t="shared" si="152"/>
        <v>7.873E-4</v>
      </c>
      <c r="AR273" s="253">
        <f t="shared" si="152"/>
        <v>1.1266E-3</v>
      </c>
      <c r="AS273" s="253">
        <f t="shared" si="152"/>
        <v>1.7576E-3</v>
      </c>
      <c r="AT273" s="253">
        <f t="shared" si="152"/>
        <v>2.47E-3</v>
      </c>
      <c r="AU273" s="253">
        <f t="shared" si="152"/>
        <v>3.1032E-3</v>
      </c>
      <c r="AV273" s="253">
        <f t="shared" si="152"/>
        <v>3.6556000000000002E-3</v>
      </c>
      <c r="AW273" s="253">
        <f t="shared" si="152"/>
        <v>4.1132E-3</v>
      </c>
      <c r="AX273" s="253">
        <f t="shared" si="152"/>
        <v>1.04E-5</v>
      </c>
      <c r="AY273" s="253">
        <f t="shared" si="152"/>
        <v>1.91E-5</v>
      </c>
      <c r="AZ273" s="253">
        <f t="shared" si="152"/>
        <v>3.0899999999999999E-5</v>
      </c>
      <c r="BA273" s="253">
        <f t="shared" si="152"/>
        <v>3.7100000000000001E-5</v>
      </c>
      <c r="BB273" s="253">
        <f t="shared" si="152"/>
        <v>3.9900000000000001E-5</v>
      </c>
      <c r="BC273" s="253">
        <f t="shared" si="152"/>
        <v>4.3000000000000002E-5</v>
      </c>
      <c r="BD273" s="253">
        <f t="shared" si="152"/>
        <v>4.5800000000000002E-5</v>
      </c>
      <c r="BE273" s="253">
        <f t="shared" si="152"/>
        <v>5.1799999999999999E-5</v>
      </c>
      <c r="BF273" s="253">
        <f t="shared" si="152"/>
        <v>5.6900000000000001E-5</v>
      </c>
      <c r="BG273" s="253">
        <f t="shared" si="152"/>
        <v>1.3239999999999999E-4</v>
      </c>
      <c r="BH273" s="253">
        <f t="shared" si="152"/>
        <v>2.3330000000000001E-4</v>
      </c>
      <c r="BI273" s="253">
        <f t="shared" si="152"/>
        <v>3.3970000000000002E-4</v>
      </c>
      <c r="BJ273" s="253">
        <f t="shared" si="152"/>
        <v>4.46E-4</v>
      </c>
      <c r="BK273" s="253">
        <f t="shared" si="152"/>
        <v>5.5159999999999996E-4</v>
      </c>
      <c r="BL273" s="253">
        <f t="shared" si="152"/>
        <v>6.5660000000000002E-4</v>
      </c>
      <c r="BM273" s="253">
        <f t="shared" si="152"/>
        <v>7.6119999999999996E-4</v>
      </c>
      <c r="BN273" s="253">
        <f t="shared" si="152"/>
        <v>8.654E-4</v>
      </c>
      <c r="BO273" s="253">
        <f t="shared" si="152"/>
        <v>9.6949999999999998E-4</v>
      </c>
      <c r="BP273" s="253">
        <f t="shared" si="152"/>
        <v>5.4999999999999999E-6</v>
      </c>
      <c r="BQ273" s="253">
        <f t="shared" si="152"/>
        <v>1.8499999999999999E-5</v>
      </c>
      <c r="BR273" s="253">
        <f t="shared" si="152"/>
        <v>4.2200000000000003E-5</v>
      </c>
      <c r="BS273" s="253">
        <f t="shared" si="152"/>
        <v>1.0349999999999999E-4</v>
      </c>
      <c r="BT273" s="253">
        <f t="shared" si="152"/>
        <v>1.73E-4</v>
      </c>
      <c r="BU273" s="253">
        <f t="shared" si="152"/>
        <v>2.4699999999999999E-4</v>
      </c>
      <c r="BV273" s="253">
        <f t="shared" si="152"/>
        <v>3.3799999999999998E-4</v>
      </c>
      <c r="BW273" s="253">
        <f t="shared" si="152"/>
        <v>4.3189999999999998E-4</v>
      </c>
      <c r="BX273" s="253">
        <f t="shared" si="152"/>
        <v>6.6750000000000002E-4</v>
      </c>
      <c r="BY273" s="253">
        <f t="shared" si="152"/>
        <v>9.1330000000000003E-4</v>
      </c>
      <c r="BZ273" s="253">
        <f t="shared" si="152"/>
        <v>1.5325E-3</v>
      </c>
      <c r="CA273" s="253">
        <f t="shared" si="152"/>
        <v>-1.2999999999999999E-5</v>
      </c>
      <c r="CB273" s="253">
        <f t="shared" si="152"/>
        <v>-2.3799999999999999E-5</v>
      </c>
      <c r="CC273" s="253">
        <f t="shared" si="152"/>
        <v>-9.9999999999999995E-7</v>
      </c>
      <c r="CD273" s="253">
        <f t="shared" ref="CD273:CF273" si="153">ROUND(CD91,7)</f>
        <v>8.3679999999999996E-4</v>
      </c>
      <c r="CE273" s="253">
        <f t="shared" si="153"/>
        <v>-1.1038000000000001E-3</v>
      </c>
      <c r="CF273" s="253">
        <f t="shared" si="153"/>
        <v>-1.137E-3</v>
      </c>
    </row>
    <row r="274" spans="1:84" ht="15.75" thickBot="1" x14ac:dyDescent="0.3">
      <c r="A274" s="86">
        <v>77</v>
      </c>
      <c r="B274" s="253">
        <f t="shared" si="131"/>
        <v>2.9000000000000002E-6</v>
      </c>
      <c r="C274" s="253">
        <f t="shared" si="131"/>
        <v>7.3000000000000004E-6</v>
      </c>
      <c r="D274" s="253">
        <f t="shared" si="131"/>
        <v>-6.1999999999999999E-6</v>
      </c>
      <c r="E274" s="253">
        <f t="shared" si="131"/>
        <v>-7.8399999999999995E-5</v>
      </c>
      <c r="F274" s="253">
        <f t="shared" si="131"/>
        <v>-1.4320000000000001E-4</v>
      </c>
      <c r="G274" s="253">
        <f t="shared" si="131"/>
        <v>-1.7929999999999999E-4</v>
      </c>
      <c r="H274" s="253">
        <f t="shared" si="131"/>
        <v>-1.9880000000000001E-4</v>
      </c>
      <c r="I274" s="253">
        <f t="shared" si="131"/>
        <v>-2.1819999999999999E-4</v>
      </c>
      <c r="J274" s="253">
        <f t="shared" si="131"/>
        <v>-2.7839999999999999E-4</v>
      </c>
      <c r="K274" s="253">
        <f t="shared" si="131"/>
        <v>-3.969E-4</v>
      </c>
      <c r="L274" s="253">
        <f t="shared" si="131"/>
        <v>-1.8883999999999999E-3</v>
      </c>
      <c r="M274" s="253">
        <f t="shared" si="131"/>
        <v>-4.0213999999999996E-3</v>
      </c>
      <c r="N274" s="253">
        <f t="shared" si="131"/>
        <v>-2.4199999999999999E-5</v>
      </c>
      <c r="O274" s="253">
        <f t="shared" si="131"/>
        <v>-7.8300000000000006E-5</v>
      </c>
      <c r="P274" s="253">
        <f t="shared" si="131"/>
        <v>-1.894E-4</v>
      </c>
      <c r="Q274" s="253">
        <f t="shared" si="131"/>
        <v>-2.452E-4</v>
      </c>
      <c r="R274" s="253">
        <f t="shared" ref="R274:CC274" si="154">ROUND(R92,7)</f>
        <v>-2.42E-4</v>
      </c>
      <c r="S274" s="253">
        <f t="shared" si="154"/>
        <v>-2.052E-4</v>
      </c>
      <c r="T274" s="253">
        <f t="shared" si="154"/>
        <v>-1.6339999999999999E-4</v>
      </c>
      <c r="U274" s="253">
        <f t="shared" si="154"/>
        <v>-7.8499999999999997E-5</v>
      </c>
      <c r="V274" s="253">
        <f t="shared" si="154"/>
        <v>-9.9000000000000001E-6</v>
      </c>
      <c r="W274" s="253">
        <f t="shared" si="154"/>
        <v>2.878E-4</v>
      </c>
      <c r="X274" s="253">
        <f t="shared" si="154"/>
        <v>4.8559999999999999E-4</v>
      </c>
      <c r="Y274" s="253">
        <f t="shared" si="154"/>
        <v>5.5679999999999998E-4</v>
      </c>
      <c r="Z274" s="253">
        <f t="shared" si="154"/>
        <v>5.4410000000000005E-4</v>
      </c>
      <c r="AA274" s="253">
        <f t="shared" si="154"/>
        <v>4.8690000000000002E-4</v>
      </c>
      <c r="AB274" s="253">
        <f t="shared" si="154"/>
        <v>4.0989999999999999E-4</v>
      </c>
      <c r="AC274" s="253">
        <f t="shared" si="154"/>
        <v>3.2590000000000001E-4</v>
      </c>
      <c r="AD274" s="253">
        <f t="shared" si="154"/>
        <v>2.408E-4</v>
      </c>
      <c r="AE274" s="253">
        <f t="shared" si="154"/>
        <v>1.571E-4</v>
      </c>
      <c r="AF274" s="253">
        <f t="shared" si="154"/>
        <v>2.218E-4</v>
      </c>
      <c r="AG274" s="253">
        <f t="shared" si="154"/>
        <v>1.127E-4</v>
      </c>
      <c r="AH274" s="253">
        <f t="shared" si="154"/>
        <v>8.6700000000000007E-5</v>
      </c>
      <c r="AI274" s="253">
        <f t="shared" si="154"/>
        <v>8.8300000000000005E-5</v>
      </c>
      <c r="AJ274" s="253">
        <f t="shared" si="154"/>
        <v>9.5199999999999997E-5</v>
      </c>
      <c r="AK274" s="253">
        <f t="shared" si="154"/>
        <v>1.103E-4</v>
      </c>
      <c r="AL274" s="253">
        <f t="shared" si="154"/>
        <v>1.438E-4</v>
      </c>
      <c r="AM274" s="253">
        <f t="shared" si="154"/>
        <v>2.452E-4</v>
      </c>
      <c r="AN274" s="253">
        <f t="shared" si="154"/>
        <v>3.7149999999999998E-4</v>
      </c>
      <c r="AO274" s="253">
        <f t="shared" si="154"/>
        <v>8.2720000000000005E-4</v>
      </c>
      <c r="AP274" s="253">
        <f t="shared" si="154"/>
        <v>7.894E-4</v>
      </c>
      <c r="AQ274" s="253">
        <f t="shared" si="154"/>
        <v>7.894E-4</v>
      </c>
      <c r="AR274" s="253">
        <f t="shared" si="154"/>
        <v>1.1163E-3</v>
      </c>
      <c r="AS274" s="253">
        <f t="shared" si="154"/>
        <v>1.8867999999999999E-3</v>
      </c>
      <c r="AT274" s="253">
        <f t="shared" si="154"/>
        <v>2.8419999999999999E-3</v>
      </c>
      <c r="AU274" s="253">
        <f t="shared" si="154"/>
        <v>3.7347999999999999E-3</v>
      </c>
      <c r="AV274" s="253">
        <f t="shared" si="154"/>
        <v>4.5195000000000001E-3</v>
      </c>
      <c r="AW274" s="253">
        <f t="shared" si="154"/>
        <v>5.1618999999999996E-3</v>
      </c>
      <c r="AX274" s="253">
        <f t="shared" si="154"/>
        <v>8.1000000000000004E-6</v>
      </c>
      <c r="AY274" s="253">
        <f t="shared" si="154"/>
        <v>7.9999999999999996E-6</v>
      </c>
      <c r="AZ274" s="253">
        <f t="shared" si="154"/>
        <v>2.9999999999999999E-7</v>
      </c>
      <c r="BA274" s="253">
        <f t="shared" si="154"/>
        <v>-1.31E-5</v>
      </c>
      <c r="BB274" s="253">
        <f t="shared" si="154"/>
        <v>-2.97E-5</v>
      </c>
      <c r="BC274" s="253">
        <f t="shared" si="154"/>
        <v>-4.9400000000000001E-5</v>
      </c>
      <c r="BD274" s="253">
        <f t="shared" si="154"/>
        <v>-7.0300000000000001E-5</v>
      </c>
      <c r="BE274" s="253">
        <f t="shared" si="154"/>
        <v>-1.1230000000000001E-4</v>
      </c>
      <c r="BF274" s="253">
        <f t="shared" si="154"/>
        <v>-1.4550000000000001E-4</v>
      </c>
      <c r="BG274" s="253">
        <f t="shared" si="154"/>
        <v>-3.3090000000000002E-4</v>
      </c>
      <c r="BH274" s="253">
        <f t="shared" si="154"/>
        <v>-4.9350000000000002E-4</v>
      </c>
      <c r="BI274" s="253">
        <f t="shared" si="154"/>
        <v>-6.5269999999999998E-4</v>
      </c>
      <c r="BJ274" s="253">
        <f t="shared" si="154"/>
        <v>-8.1039999999999997E-4</v>
      </c>
      <c r="BK274" s="253">
        <f t="shared" si="154"/>
        <v>-9.6719999999999998E-4</v>
      </c>
      <c r="BL274" s="253">
        <f t="shared" si="154"/>
        <v>-1.1234999999999999E-3</v>
      </c>
      <c r="BM274" s="253">
        <f t="shared" si="154"/>
        <v>-1.2795E-3</v>
      </c>
      <c r="BN274" s="253">
        <f t="shared" si="154"/>
        <v>-1.4353E-3</v>
      </c>
      <c r="BO274" s="253">
        <f t="shared" si="154"/>
        <v>-1.5908999999999999E-3</v>
      </c>
      <c r="BP274" s="253">
        <f t="shared" si="154"/>
        <v>1.06E-5</v>
      </c>
      <c r="BQ274" s="253">
        <f t="shared" si="154"/>
        <v>3.3800000000000002E-5</v>
      </c>
      <c r="BR274" s="253">
        <f t="shared" si="154"/>
        <v>7.0500000000000006E-5</v>
      </c>
      <c r="BS274" s="253">
        <f t="shared" si="154"/>
        <v>1.474E-4</v>
      </c>
      <c r="BT274" s="253">
        <f t="shared" si="154"/>
        <v>2.2110000000000001E-4</v>
      </c>
      <c r="BU274" s="253">
        <f t="shared" si="154"/>
        <v>3.009E-4</v>
      </c>
      <c r="BV274" s="253">
        <f t="shared" si="154"/>
        <v>4.1280000000000001E-4</v>
      </c>
      <c r="BW274" s="253">
        <f t="shared" si="154"/>
        <v>5.4750000000000003E-4</v>
      </c>
      <c r="BX274" s="253">
        <f t="shared" si="154"/>
        <v>9.6239999999999997E-4</v>
      </c>
      <c r="BY274" s="253">
        <f t="shared" si="154"/>
        <v>1.5325E-3</v>
      </c>
      <c r="BZ274" s="253">
        <f t="shared" si="154"/>
        <v>4.6921000000000003E-3</v>
      </c>
      <c r="CA274" s="253">
        <f t="shared" si="154"/>
        <v>1.3300000000000001E-4</v>
      </c>
      <c r="CB274" s="253">
        <f t="shared" si="154"/>
        <v>1.56E-5</v>
      </c>
      <c r="CC274" s="253">
        <f t="shared" si="154"/>
        <v>-9.2E-6</v>
      </c>
      <c r="CD274" s="253">
        <f t="shared" ref="CD274:CF274" si="155">ROUND(CD92,7)</f>
        <v>9.8839999999999996E-4</v>
      </c>
      <c r="CE274" s="253">
        <f t="shared" si="155"/>
        <v>-1.5476999999999999E-3</v>
      </c>
      <c r="CF274" s="253">
        <f t="shared" si="155"/>
        <v>-2.0679000000000001E-3</v>
      </c>
    </row>
    <row r="275" spans="1:84" ht="15.75" thickBot="1" x14ac:dyDescent="0.3">
      <c r="A275" s="86">
        <v>78</v>
      </c>
      <c r="B275" s="253">
        <f t="shared" si="131"/>
        <v>-5.6999999999999996E-6</v>
      </c>
      <c r="C275" s="253">
        <f t="shared" si="131"/>
        <v>-2.1399999999999998E-5</v>
      </c>
      <c r="D275" s="253">
        <f t="shared" si="131"/>
        <v>-5.2599999999999998E-5</v>
      </c>
      <c r="E275" s="253">
        <f t="shared" si="131"/>
        <v>-1.137E-4</v>
      </c>
      <c r="F275" s="253">
        <f t="shared" si="131"/>
        <v>-1.5190000000000001E-4</v>
      </c>
      <c r="G275" s="253">
        <f t="shared" si="131"/>
        <v>-1.739E-4</v>
      </c>
      <c r="H275" s="253">
        <f t="shared" si="131"/>
        <v>-1.8919999999999999E-4</v>
      </c>
      <c r="I275" s="253">
        <f t="shared" si="131"/>
        <v>-2.053E-4</v>
      </c>
      <c r="J275" s="253">
        <f t="shared" si="131"/>
        <v>-2.34E-4</v>
      </c>
      <c r="K275" s="253">
        <f t="shared" si="131"/>
        <v>-2.6350000000000001E-4</v>
      </c>
      <c r="L275" s="253">
        <f t="shared" si="131"/>
        <v>-4.573E-4</v>
      </c>
      <c r="M275" s="253">
        <f t="shared" si="131"/>
        <v>-6.9059999999999998E-4</v>
      </c>
      <c r="N275" s="253">
        <f t="shared" si="131"/>
        <v>-1.154E-4</v>
      </c>
      <c r="O275" s="253">
        <f t="shared" si="131"/>
        <v>-1.5540000000000001E-4</v>
      </c>
      <c r="P275" s="253">
        <f t="shared" si="131"/>
        <v>-1.8699999999999999E-4</v>
      </c>
      <c r="Q275" s="253">
        <f t="shared" si="131"/>
        <v>-2.1110000000000001E-4</v>
      </c>
      <c r="R275" s="253">
        <f t="shared" ref="R275:CC275" si="156">ROUND(R93,7)</f>
        <v>-2.388E-4</v>
      </c>
      <c r="S275" s="253">
        <f t="shared" si="156"/>
        <v>-2.6370000000000001E-4</v>
      </c>
      <c r="T275" s="253">
        <f t="shared" si="156"/>
        <v>-2.9260000000000001E-4</v>
      </c>
      <c r="U275" s="253">
        <f t="shared" si="156"/>
        <v>-3.3359999999999998E-4</v>
      </c>
      <c r="V275" s="253">
        <f t="shared" si="156"/>
        <v>-3.768E-4</v>
      </c>
      <c r="W275" s="253">
        <f t="shared" si="156"/>
        <v>-6.4079999999999996E-4</v>
      </c>
      <c r="X275" s="253">
        <f t="shared" si="156"/>
        <v>-8.541E-4</v>
      </c>
      <c r="Y275" s="253">
        <f t="shared" si="156"/>
        <v>-1.0231000000000001E-3</v>
      </c>
      <c r="Z275" s="253">
        <f t="shared" si="156"/>
        <v>-1.17E-3</v>
      </c>
      <c r="AA275" s="253">
        <f t="shared" si="156"/>
        <v>-1.3073E-3</v>
      </c>
      <c r="AB275" s="253">
        <f t="shared" si="156"/>
        <v>-1.441E-3</v>
      </c>
      <c r="AC275" s="253">
        <f t="shared" si="156"/>
        <v>-1.5738E-3</v>
      </c>
      <c r="AD275" s="253">
        <f t="shared" si="156"/>
        <v>-1.7067E-3</v>
      </c>
      <c r="AE275" s="253">
        <f t="shared" si="156"/>
        <v>-1.8402E-3</v>
      </c>
      <c r="AF275" s="253">
        <f t="shared" si="156"/>
        <v>2.3900000000000002E-5</v>
      </c>
      <c r="AG275" s="253">
        <f t="shared" si="156"/>
        <v>9.9999999999999995E-7</v>
      </c>
      <c r="AH275" s="253">
        <f t="shared" si="156"/>
        <v>-6.7500000000000001E-5</v>
      </c>
      <c r="AI275" s="253">
        <f t="shared" si="156"/>
        <v>-1.3870000000000001E-4</v>
      </c>
      <c r="AJ275" s="253">
        <f t="shared" si="156"/>
        <v>-1.873E-4</v>
      </c>
      <c r="AK275" s="253">
        <f t="shared" si="156"/>
        <v>-2.097E-4</v>
      </c>
      <c r="AL275" s="253">
        <f t="shared" si="156"/>
        <v>-2.2599999999999999E-4</v>
      </c>
      <c r="AM275" s="253">
        <f t="shared" si="156"/>
        <v>-2.2550000000000001E-4</v>
      </c>
      <c r="AN275" s="253">
        <f t="shared" si="156"/>
        <v>-2.0790000000000001E-4</v>
      </c>
      <c r="AO275" s="253">
        <f t="shared" si="156"/>
        <v>-2.1350000000000001E-4</v>
      </c>
      <c r="AP275" s="253">
        <f t="shared" si="156"/>
        <v>-3.5570000000000003E-4</v>
      </c>
      <c r="AQ275" s="253">
        <f t="shared" si="156"/>
        <v>-5.0710000000000002E-4</v>
      </c>
      <c r="AR275" s="253">
        <f t="shared" si="156"/>
        <v>-6.0519999999999997E-4</v>
      </c>
      <c r="AS275" s="253">
        <f t="shared" si="156"/>
        <v>-6.9740000000000004E-4</v>
      </c>
      <c r="AT275" s="253">
        <f t="shared" si="156"/>
        <v>-7.3309999999999998E-4</v>
      </c>
      <c r="AU275" s="253">
        <f t="shared" si="156"/>
        <v>-7.2590000000000003E-4</v>
      </c>
      <c r="AV275" s="253">
        <f t="shared" si="156"/>
        <v>-7.1199999999999996E-4</v>
      </c>
      <c r="AW275" s="253">
        <f t="shared" si="156"/>
        <v>-6.9939999999999998E-4</v>
      </c>
      <c r="AX275" s="253">
        <f t="shared" si="156"/>
        <v>-1.27E-5</v>
      </c>
      <c r="AY275" s="253">
        <f t="shared" si="156"/>
        <v>-2.6299999999999999E-5</v>
      </c>
      <c r="AZ275" s="253">
        <f t="shared" si="156"/>
        <v>-5.13E-5</v>
      </c>
      <c r="BA275" s="253">
        <f t="shared" si="156"/>
        <v>-7.2299999999999996E-5</v>
      </c>
      <c r="BB275" s="253">
        <f t="shared" si="156"/>
        <v>-8.8399999999999994E-5</v>
      </c>
      <c r="BC275" s="253">
        <f t="shared" si="156"/>
        <v>-1.054E-4</v>
      </c>
      <c r="BD275" s="253">
        <f t="shared" si="156"/>
        <v>-1.206E-4</v>
      </c>
      <c r="BE275" s="253">
        <f t="shared" si="156"/>
        <v>-1.4799999999999999E-4</v>
      </c>
      <c r="BF275" s="253">
        <f t="shared" si="156"/>
        <v>-1.6559999999999999E-4</v>
      </c>
      <c r="BG275" s="253">
        <f t="shared" si="156"/>
        <v>-3.0919999999999998E-4</v>
      </c>
      <c r="BH275" s="253">
        <f t="shared" si="156"/>
        <v>-4.526E-4</v>
      </c>
      <c r="BI275" s="253">
        <f t="shared" si="156"/>
        <v>-5.9570000000000001E-4</v>
      </c>
      <c r="BJ275" s="253">
        <f t="shared" si="156"/>
        <v>-7.3740000000000003E-4</v>
      </c>
      <c r="BK275" s="253">
        <f t="shared" si="156"/>
        <v>-8.7810000000000004E-4</v>
      </c>
      <c r="BL275" s="253">
        <f t="shared" si="156"/>
        <v>-1.0181999999999999E-3</v>
      </c>
      <c r="BM275" s="253">
        <f t="shared" si="156"/>
        <v>-1.158E-3</v>
      </c>
      <c r="BN275" s="253">
        <f t="shared" si="156"/>
        <v>-1.2976999999999999E-3</v>
      </c>
      <c r="BO275" s="253">
        <f t="shared" si="156"/>
        <v>-1.4372E-3</v>
      </c>
      <c r="BP275" s="253">
        <f t="shared" si="156"/>
        <v>1.7999999999999999E-6</v>
      </c>
      <c r="BQ275" s="253">
        <f t="shared" si="156"/>
        <v>4.8999999999999997E-6</v>
      </c>
      <c r="BR275" s="253">
        <f t="shared" si="156"/>
        <v>7.7000000000000008E-6</v>
      </c>
      <c r="BS275" s="253">
        <f t="shared" si="156"/>
        <v>6.6000000000000003E-6</v>
      </c>
      <c r="BT275" s="253">
        <f t="shared" si="156"/>
        <v>-4.9999999999999998E-7</v>
      </c>
      <c r="BU275" s="253">
        <f t="shared" si="156"/>
        <v>-8.8000000000000004E-6</v>
      </c>
      <c r="BV275" s="253">
        <f t="shared" si="156"/>
        <v>-1.6399999999999999E-5</v>
      </c>
      <c r="BW275" s="253">
        <f t="shared" si="156"/>
        <v>-2.1500000000000001E-5</v>
      </c>
      <c r="BX275" s="253">
        <f t="shared" si="156"/>
        <v>-2.3900000000000002E-5</v>
      </c>
      <c r="BY275" s="253">
        <f t="shared" si="156"/>
        <v>-1.2999999999999999E-5</v>
      </c>
      <c r="BZ275" s="253">
        <f t="shared" si="156"/>
        <v>1.3300000000000001E-4</v>
      </c>
      <c r="CA275" s="253">
        <f t="shared" si="156"/>
        <v>5.4620000000000005E-4</v>
      </c>
      <c r="CB275" s="253">
        <f t="shared" si="156"/>
        <v>8.9499999999999994E-5</v>
      </c>
      <c r="CC275" s="253">
        <f t="shared" si="156"/>
        <v>-4.1999999999999996E-6</v>
      </c>
      <c r="CD275" s="253">
        <f t="shared" ref="CD275:CF275" si="157">ROUND(CD93,7)</f>
        <v>-8.9680000000000001E-4</v>
      </c>
      <c r="CE275" s="253">
        <f t="shared" si="157"/>
        <v>-1.3569999999999999E-4</v>
      </c>
      <c r="CF275" s="253">
        <f t="shared" si="157"/>
        <v>6.9669999999999997E-4</v>
      </c>
    </row>
    <row r="276" spans="1:84" ht="15.75" thickBot="1" x14ac:dyDescent="0.3">
      <c r="A276" s="86">
        <v>79</v>
      </c>
      <c r="B276" s="253">
        <f t="shared" si="131"/>
        <v>-1.5E-6</v>
      </c>
      <c r="C276" s="253">
        <f t="shared" si="131"/>
        <v>-6.0000000000000002E-6</v>
      </c>
      <c r="D276" s="253">
        <f t="shared" si="131"/>
        <v>-1.5299999999999999E-5</v>
      </c>
      <c r="E276" s="253">
        <f t="shared" si="131"/>
        <v>-3.2499999999999997E-5</v>
      </c>
      <c r="F276" s="253">
        <f t="shared" si="131"/>
        <v>-4.5099999999999998E-5</v>
      </c>
      <c r="G276" s="253">
        <f t="shared" si="131"/>
        <v>-5.5399999999999998E-5</v>
      </c>
      <c r="H276" s="253">
        <f t="shared" si="131"/>
        <v>-6.4999999999999994E-5</v>
      </c>
      <c r="I276" s="253">
        <f t="shared" si="131"/>
        <v>-7.5199999999999998E-5</v>
      </c>
      <c r="J276" s="253">
        <f t="shared" si="131"/>
        <v>-9.3499999999999996E-5</v>
      </c>
      <c r="K276" s="253">
        <f t="shared" si="131"/>
        <v>-1.1069999999999999E-4</v>
      </c>
      <c r="L276" s="253">
        <f t="shared" si="131"/>
        <v>-2.1359999999999999E-4</v>
      </c>
      <c r="M276" s="253">
        <f t="shared" si="131"/>
        <v>-3.3560000000000003E-4</v>
      </c>
      <c r="N276" s="253">
        <f t="shared" si="131"/>
        <v>-2.51E-5</v>
      </c>
      <c r="O276" s="253">
        <f t="shared" si="131"/>
        <v>-3.0700000000000001E-5</v>
      </c>
      <c r="P276" s="253">
        <f t="shared" si="131"/>
        <v>-2.4499999999999999E-5</v>
      </c>
      <c r="Q276" s="253">
        <f t="shared" si="131"/>
        <v>-1.6099999999999998E-5</v>
      </c>
      <c r="R276" s="253">
        <f t="shared" ref="R276:CC276" si="158">ROUND(R94,7)</f>
        <v>-1.11E-5</v>
      </c>
      <c r="S276" s="253">
        <f t="shared" si="158"/>
        <v>-9.3000000000000007E-6</v>
      </c>
      <c r="T276" s="253">
        <f t="shared" si="158"/>
        <v>-9.9000000000000001E-6</v>
      </c>
      <c r="U276" s="253">
        <f t="shared" si="158"/>
        <v>-1.5E-5</v>
      </c>
      <c r="V276" s="253">
        <f t="shared" si="158"/>
        <v>-2.2900000000000001E-5</v>
      </c>
      <c r="W276" s="253">
        <f t="shared" si="158"/>
        <v>-7.1600000000000006E-5</v>
      </c>
      <c r="X276" s="253">
        <f t="shared" si="158"/>
        <v>-9.8300000000000004E-5</v>
      </c>
      <c r="Y276" s="253">
        <f t="shared" si="158"/>
        <v>-1.06E-4</v>
      </c>
      <c r="Z276" s="253">
        <f t="shared" si="158"/>
        <v>-1.0450000000000001E-4</v>
      </c>
      <c r="AA276" s="253">
        <f t="shared" si="158"/>
        <v>-9.9300000000000001E-5</v>
      </c>
      <c r="AB276" s="253">
        <f t="shared" si="158"/>
        <v>-9.2899999999999995E-5</v>
      </c>
      <c r="AC276" s="253">
        <f t="shared" si="158"/>
        <v>-8.6199999999999995E-5</v>
      </c>
      <c r="AD276" s="253">
        <f t="shared" si="158"/>
        <v>-7.9599999999999997E-5</v>
      </c>
      <c r="AE276" s="253">
        <f t="shared" si="158"/>
        <v>-7.3399999999999995E-5</v>
      </c>
      <c r="AF276" s="253">
        <f t="shared" si="158"/>
        <v>-3.0000000000000001E-6</v>
      </c>
      <c r="AG276" s="253">
        <f t="shared" si="158"/>
        <v>-1.7600000000000001E-5</v>
      </c>
      <c r="AH276" s="253">
        <f t="shared" si="158"/>
        <v>-3.2499999999999997E-5</v>
      </c>
      <c r="AI276" s="253">
        <f t="shared" si="158"/>
        <v>-4.32E-5</v>
      </c>
      <c r="AJ276" s="253">
        <f t="shared" si="158"/>
        <v>-5.2200000000000002E-5</v>
      </c>
      <c r="AK276" s="253">
        <f t="shared" si="158"/>
        <v>-5.7299999999999997E-5</v>
      </c>
      <c r="AL276" s="253">
        <f t="shared" si="158"/>
        <v>-6.1799999999999998E-5</v>
      </c>
      <c r="AM276" s="253">
        <f t="shared" si="158"/>
        <v>-6.02E-5</v>
      </c>
      <c r="AN276" s="253">
        <f t="shared" si="158"/>
        <v>-5.0000000000000002E-5</v>
      </c>
      <c r="AO276" s="253">
        <f t="shared" si="158"/>
        <v>6.9E-6</v>
      </c>
      <c r="AP276" s="253">
        <f t="shared" si="158"/>
        <v>1.4399999999999999E-5</v>
      </c>
      <c r="AQ276" s="253">
        <f t="shared" si="158"/>
        <v>1.3E-6</v>
      </c>
      <c r="AR276" s="253">
        <f t="shared" si="158"/>
        <v>5.9999999999999997E-7</v>
      </c>
      <c r="AS276" s="253">
        <f t="shared" si="158"/>
        <v>2.41E-5</v>
      </c>
      <c r="AT276" s="253">
        <f t="shared" si="158"/>
        <v>6.7000000000000002E-5</v>
      </c>
      <c r="AU276" s="253">
        <f t="shared" si="158"/>
        <v>1.1519999999999999E-4</v>
      </c>
      <c r="AV276" s="253">
        <f t="shared" si="158"/>
        <v>1.605E-4</v>
      </c>
      <c r="AW276" s="253">
        <f t="shared" si="158"/>
        <v>1.9880000000000001E-4</v>
      </c>
      <c r="AX276" s="253">
        <f t="shared" si="158"/>
        <v>-1.5999999999999999E-6</v>
      </c>
      <c r="AY276" s="253">
        <f t="shared" si="158"/>
        <v>-4.4000000000000002E-6</v>
      </c>
      <c r="AZ276" s="253">
        <f t="shared" si="158"/>
        <v>-1.06E-5</v>
      </c>
      <c r="BA276" s="253">
        <f t="shared" si="158"/>
        <v>-1.6699999999999999E-5</v>
      </c>
      <c r="BB276" s="253">
        <f t="shared" si="158"/>
        <v>-2.1699999999999999E-5</v>
      </c>
      <c r="BC276" s="253">
        <f t="shared" si="158"/>
        <v>-2.69E-5</v>
      </c>
      <c r="BD276" s="253">
        <f t="shared" si="158"/>
        <v>-3.1600000000000002E-5</v>
      </c>
      <c r="BE276" s="253">
        <f t="shared" si="158"/>
        <v>-3.9900000000000001E-5</v>
      </c>
      <c r="BF276" s="253">
        <f t="shared" si="158"/>
        <v>-4.5399999999999999E-5</v>
      </c>
      <c r="BG276" s="253">
        <f t="shared" si="158"/>
        <v>-8.6799999999999996E-5</v>
      </c>
      <c r="BH276" s="253">
        <f t="shared" si="158"/>
        <v>-1.2329999999999999E-4</v>
      </c>
      <c r="BI276" s="253">
        <f t="shared" si="158"/>
        <v>-1.5559999999999999E-4</v>
      </c>
      <c r="BJ276" s="253">
        <f t="shared" si="158"/>
        <v>-1.8550000000000001E-4</v>
      </c>
      <c r="BK276" s="253">
        <f t="shared" si="158"/>
        <v>-2.143E-4</v>
      </c>
      <c r="BL276" s="253">
        <f t="shared" si="158"/>
        <v>-2.4269999999999999E-4</v>
      </c>
      <c r="BM276" s="253">
        <f t="shared" si="158"/>
        <v>-2.7099999999999997E-4</v>
      </c>
      <c r="BN276" s="253">
        <f t="shared" si="158"/>
        <v>-2.9930000000000001E-4</v>
      </c>
      <c r="BO276" s="253">
        <f t="shared" si="158"/>
        <v>-3.2759999999999999E-4</v>
      </c>
      <c r="BP276" s="253">
        <f t="shared" si="158"/>
        <v>3.9999999999999998E-7</v>
      </c>
      <c r="BQ276" s="253">
        <f t="shared" si="158"/>
        <v>8.9999999999999996E-7</v>
      </c>
      <c r="BR276" s="253">
        <f t="shared" si="158"/>
        <v>1.3E-6</v>
      </c>
      <c r="BS276" s="253">
        <f t="shared" si="158"/>
        <v>1.9999999999999999E-7</v>
      </c>
      <c r="BT276" s="253">
        <f t="shared" si="158"/>
        <v>-2.7E-6</v>
      </c>
      <c r="BU276" s="253">
        <f t="shared" si="158"/>
        <v>-6.2999999999999998E-6</v>
      </c>
      <c r="BV276" s="253">
        <f t="shared" si="158"/>
        <v>-1.04E-5</v>
      </c>
      <c r="BW276" s="253">
        <f t="shared" si="158"/>
        <v>-1.4100000000000001E-5</v>
      </c>
      <c r="BX276" s="253">
        <f t="shared" si="158"/>
        <v>-2.0800000000000001E-5</v>
      </c>
      <c r="BY276" s="253">
        <f t="shared" si="158"/>
        <v>-2.3799999999999999E-5</v>
      </c>
      <c r="BZ276" s="253">
        <f t="shared" si="158"/>
        <v>1.56E-5</v>
      </c>
      <c r="CA276" s="253">
        <f t="shared" si="158"/>
        <v>8.9499999999999994E-5</v>
      </c>
      <c r="CB276" s="253">
        <f t="shared" si="158"/>
        <v>9.3499999999999996E-5</v>
      </c>
      <c r="CC276" s="253">
        <f t="shared" si="158"/>
        <v>-4.6999999999999999E-6</v>
      </c>
      <c r="CD276" s="253">
        <f t="shared" ref="CD276:CF276" si="159">ROUND(CD94,7)</f>
        <v>-1.2180000000000001E-4</v>
      </c>
      <c r="CE276" s="253">
        <f t="shared" si="159"/>
        <v>-7.8700000000000002E-5</v>
      </c>
      <c r="CF276" s="253">
        <f t="shared" si="159"/>
        <v>3.3500000000000001E-5</v>
      </c>
    </row>
    <row r="277" spans="1:84" ht="15.75" thickBot="1" x14ac:dyDescent="0.3">
      <c r="A277" s="86">
        <v>80</v>
      </c>
      <c r="B277" s="253">
        <f t="shared" si="131"/>
        <v>9.9999999999999995E-8</v>
      </c>
      <c r="C277" s="253">
        <f t="shared" si="131"/>
        <v>8.9999999999999996E-7</v>
      </c>
      <c r="D277" s="253">
        <f t="shared" si="131"/>
        <v>3.1E-6</v>
      </c>
      <c r="E277" s="253">
        <f t="shared" si="131"/>
        <v>8.6000000000000007E-6</v>
      </c>
      <c r="F277" s="253">
        <f t="shared" si="131"/>
        <v>1.31E-5</v>
      </c>
      <c r="G277" s="253">
        <f t="shared" si="131"/>
        <v>1.6399999999999999E-5</v>
      </c>
      <c r="H277" s="253">
        <f t="shared" si="131"/>
        <v>1.8899999999999999E-5</v>
      </c>
      <c r="I277" s="253">
        <f t="shared" si="131"/>
        <v>2.1100000000000001E-5</v>
      </c>
      <c r="J277" s="253">
        <f t="shared" si="131"/>
        <v>2.3799999999999999E-5</v>
      </c>
      <c r="K277" s="253">
        <f t="shared" si="131"/>
        <v>2.51E-5</v>
      </c>
      <c r="L277" s="253">
        <f t="shared" si="131"/>
        <v>2.5199999999999999E-5</v>
      </c>
      <c r="M277" s="253">
        <f t="shared" si="131"/>
        <v>2.3499999999999999E-5</v>
      </c>
      <c r="N277" s="253">
        <f t="shared" si="131"/>
        <v>-4.8999999999999997E-6</v>
      </c>
      <c r="O277" s="253">
        <f t="shared" si="131"/>
        <v>-5.9000000000000003E-6</v>
      </c>
      <c r="P277" s="253">
        <f t="shared" si="131"/>
        <v>-5.3000000000000001E-6</v>
      </c>
      <c r="Q277" s="253">
        <f t="shared" si="131"/>
        <v>-3.8E-6</v>
      </c>
      <c r="R277" s="253">
        <f t="shared" ref="R277:CC277" si="160">ROUND(R95,7)</f>
        <v>-2.6000000000000001E-6</v>
      </c>
      <c r="S277" s="253">
        <f t="shared" si="160"/>
        <v>-1.7E-6</v>
      </c>
      <c r="T277" s="253">
        <f t="shared" si="160"/>
        <v>-1.1999999999999999E-6</v>
      </c>
      <c r="U277" s="253">
        <f t="shared" si="160"/>
        <v>-2.9999999999999999E-7</v>
      </c>
      <c r="V277" s="253">
        <f t="shared" si="160"/>
        <v>8.9999999999999996E-7</v>
      </c>
      <c r="W277" s="253">
        <f t="shared" si="160"/>
        <v>1.45E-5</v>
      </c>
      <c r="X277" s="253">
        <f t="shared" si="160"/>
        <v>3.29E-5</v>
      </c>
      <c r="Y277" s="253">
        <f t="shared" si="160"/>
        <v>5.1600000000000001E-5</v>
      </c>
      <c r="Z277" s="253">
        <f t="shared" si="160"/>
        <v>6.9999999999999994E-5</v>
      </c>
      <c r="AA277" s="253">
        <f t="shared" si="160"/>
        <v>8.81E-5</v>
      </c>
      <c r="AB277" s="253">
        <f t="shared" si="160"/>
        <v>1.059E-4</v>
      </c>
      <c r="AC277" s="253">
        <f t="shared" si="160"/>
        <v>1.2349999999999999E-4</v>
      </c>
      <c r="AD277" s="253">
        <f t="shared" si="160"/>
        <v>1.4080000000000001E-4</v>
      </c>
      <c r="AE277" s="253">
        <f t="shared" si="160"/>
        <v>1.5809999999999999E-4</v>
      </c>
      <c r="AF277" s="253">
        <f t="shared" si="160"/>
        <v>-5.9999999999999997E-7</v>
      </c>
      <c r="AG277" s="253">
        <f t="shared" si="160"/>
        <v>1.9E-6</v>
      </c>
      <c r="AH277" s="253">
        <f t="shared" si="160"/>
        <v>7.3000000000000004E-6</v>
      </c>
      <c r="AI277" s="253">
        <f t="shared" si="160"/>
        <v>1.2099999999999999E-5</v>
      </c>
      <c r="AJ277" s="253">
        <f t="shared" si="160"/>
        <v>1.5400000000000002E-5</v>
      </c>
      <c r="AK277" s="253">
        <f t="shared" si="160"/>
        <v>1.7200000000000001E-5</v>
      </c>
      <c r="AL277" s="253">
        <f t="shared" si="160"/>
        <v>1.8899999999999999E-5</v>
      </c>
      <c r="AM277" s="253">
        <f t="shared" si="160"/>
        <v>2.05E-5</v>
      </c>
      <c r="AN277" s="253">
        <f t="shared" si="160"/>
        <v>2.09E-5</v>
      </c>
      <c r="AO277" s="253">
        <f t="shared" si="160"/>
        <v>2.4000000000000001E-5</v>
      </c>
      <c r="AP277" s="253">
        <f t="shared" si="160"/>
        <v>3.3699999999999999E-5</v>
      </c>
      <c r="AQ277" s="253">
        <f t="shared" si="160"/>
        <v>4.88E-5</v>
      </c>
      <c r="AR277" s="253">
        <f t="shared" si="160"/>
        <v>6.4900000000000005E-5</v>
      </c>
      <c r="AS277" s="253">
        <f t="shared" si="160"/>
        <v>8.5099999999999995E-5</v>
      </c>
      <c r="AT277" s="253">
        <f t="shared" si="160"/>
        <v>1.009E-4</v>
      </c>
      <c r="AU277" s="253">
        <f t="shared" si="160"/>
        <v>1.103E-4</v>
      </c>
      <c r="AV277" s="253">
        <f t="shared" si="160"/>
        <v>1.167E-4</v>
      </c>
      <c r="AW277" s="253">
        <f t="shared" si="160"/>
        <v>1.2129999999999999E-4</v>
      </c>
      <c r="AX277" s="253">
        <f t="shared" si="160"/>
        <v>7.9999999999999996E-7</v>
      </c>
      <c r="AY277" s="253">
        <f t="shared" si="160"/>
        <v>1.7999999999999999E-6</v>
      </c>
      <c r="AZ277" s="253">
        <f t="shared" si="160"/>
        <v>3.8E-6</v>
      </c>
      <c r="BA277" s="253">
        <f t="shared" si="160"/>
        <v>5.4999999999999999E-6</v>
      </c>
      <c r="BB277" s="253">
        <f t="shared" si="160"/>
        <v>6.7000000000000002E-6</v>
      </c>
      <c r="BC277" s="253">
        <f t="shared" si="160"/>
        <v>7.9000000000000006E-6</v>
      </c>
      <c r="BD277" s="253">
        <f t="shared" si="160"/>
        <v>8.8000000000000004E-6</v>
      </c>
      <c r="BE277" s="253">
        <f t="shared" si="160"/>
        <v>1.04E-5</v>
      </c>
      <c r="BF277" s="253">
        <f t="shared" si="160"/>
        <v>1.11E-5</v>
      </c>
      <c r="BG277" s="253">
        <f t="shared" si="160"/>
        <v>1.6200000000000001E-5</v>
      </c>
      <c r="BH277" s="253">
        <f t="shared" si="160"/>
        <v>1.9400000000000001E-5</v>
      </c>
      <c r="BI277" s="253">
        <f t="shared" si="160"/>
        <v>2.2099999999999998E-5</v>
      </c>
      <c r="BJ277" s="253">
        <f t="shared" si="160"/>
        <v>2.4600000000000002E-5</v>
      </c>
      <c r="BK277" s="253">
        <f t="shared" si="160"/>
        <v>2.7100000000000001E-5</v>
      </c>
      <c r="BL277" s="253">
        <f t="shared" si="160"/>
        <v>2.9499999999999999E-5</v>
      </c>
      <c r="BM277" s="253">
        <f t="shared" si="160"/>
        <v>3.1999999999999999E-5</v>
      </c>
      <c r="BN277" s="253">
        <f t="shared" si="160"/>
        <v>3.4400000000000003E-5</v>
      </c>
      <c r="BO277" s="253">
        <f t="shared" si="160"/>
        <v>3.6900000000000002E-5</v>
      </c>
      <c r="BP277" s="253">
        <f t="shared" si="160"/>
        <v>0</v>
      </c>
      <c r="BQ277" s="253">
        <f t="shared" si="160"/>
        <v>9.9999999999999995E-8</v>
      </c>
      <c r="BR277" s="253">
        <f t="shared" si="160"/>
        <v>9.9999999999999995E-8</v>
      </c>
      <c r="BS277" s="253">
        <f t="shared" si="160"/>
        <v>0</v>
      </c>
      <c r="BT277" s="253">
        <f t="shared" si="160"/>
        <v>-1.9999999999999999E-7</v>
      </c>
      <c r="BU277" s="253">
        <f t="shared" si="160"/>
        <v>-1.9999999999999999E-7</v>
      </c>
      <c r="BV277" s="253">
        <f t="shared" si="160"/>
        <v>-2.9999999999999999E-7</v>
      </c>
      <c r="BW277" s="253">
        <f t="shared" si="160"/>
        <v>-2.9999999999999999E-7</v>
      </c>
      <c r="BX277" s="253">
        <f t="shared" si="160"/>
        <v>-4.9999999999999998E-7</v>
      </c>
      <c r="BY277" s="253">
        <f t="shared" si="160"/>
        <v>-9.9999999999999995E-7</v>
      </c>
      <c r="BZ277" s="253">
        <f t="shared" si="160"/>
        <v>-9.2E-6</v>
      </c>
      <c r="CA277" s="253">
        <f t="shared" si="160"/>
        <v>-4.1999999999999996E-6</v>
      </c>
      <c r="CB277" s="253">
        <f t="shared" si="160"/>
        <v>-4.6999999999999999E-6</v>
      </c>
      <c r="CC277" s="253">
        <f t="shared" si="160"/>
        <v>4.0999999999999997E-6</v>
      </c>
      <c r="CD277" s="253">
        <f t="shared" ref="CD277:CF277" si="161">ROUND(CD95,7)</f>
        <v>-9.0500000000000004E-5</v>
      </c>
      <c r="CE277" s="253">
        <f t="shared" si="161"/>
        <v>2.7900000000000001E-5</v>
      </c>
      <c r="CF277" s="253">
        <f t="shared" si="161"/>
        <v>-1.45E-5</v>
      </c>
    </row>
    <row r="278" spans="1:84" ht="15.75" thickBot="1" x14ac:dyDescent="0.3">
      <c r="A278" s="86">
        <v>81</v>
      </c>
      <c r="B278" s="253">
        <f t="shared" si="131"/>
        <v>4.3699999999999998E-5</v>
      </c>
      <c r="C278" s="253">
        <f t="shared" si="131"/>
        <v>1.438E-4</v>
      </c>
      <c r="D278" s="253">
        <f t="shared" si="131"/>
        <v>3.3349999999999997E-4</v>
      </c>
      <c r="E278" s="253">
        <f t="shared" si="131"/>
        <v>8.2629999999999997E-4</v>
      </c>
      <c r="F278" s="253">
        <f t="shared" si="131"/>
        <v>1.4729000000000001E-3</v>
      </c>
      <c r="G278" s="253">
        <f t="shared" si="131"/>
        <v>2.2315999999999998E-3</v>
      </c>
      <c r="H278" s="253">
        <f t="shared" si="131"/>
        <v>3.0479999999999999E-3</v>
      </c>
      <c r="I278" s="253">
        <f t="shared" si="131"/>
        <v>3.9382000000000002E-3</v>
      </c>
      <c r="J278" s="253">
        <f t="shared" si="131"/>
        <v>5.6775999999999997E-3</v>
      </c>
      <c r="K278" s="253">
        <f t="shared" si="131"/>
        <v>7.3572000000000004E-3</v>
      </c>
      <c r="L278" s="253">
        <f t="shared" si="131"/>
        <v>1.53426E-2</v>
      </c>
      <c r="M278" s="253">
        <f t="shared" si="131"/>
        <v>2.2152100000000001E-2</v>
      </c>
      <c r="N278" s="253">
        <f t="shared" si="131"/>
        <v>1.7369999999999999E-4</v>
      </c>
      <c r="O278" s="253">
        <f t="shared" ref="O278:BZ278" si="162">ROUND(O96,7)</f>
        <v>2.4840000000000002E-4</v>
      </c>
      <c r="P278" s="253">
        <f t="shared" si="162"/>
        <v>1.0899E-3</v>
      </c>
      <c r="Q278" s="253">
        <f t="shared" si="162"/>
        <v>2.0888E-3</v>
      </c>
      <c r="R278" s="253">
        <f t="shared" si="162"/>
        <v>2.9464000000000001E-3</v>
      </c>
      <c r="S278" s="253">
        <f t="shared" si="162"/>
        <v>3.6129999999999999E-3</v>
      </c>
      <c r="T278" s="253">
        <f t="shared" si="162"/>
        <v>4.2607000000000001E-3</v>
      </c>
      <c r="U278" s="253">
        <f t="shared" si="162"/>
        <v>5.2744999999999997E-3</v>
      </c>
      <c r="V278" s="253">
        <f t="shared" si="162"/>
        <v>6.3810000000000004E-3</v>
      </c>
      <c r="W278" s="253">
        <f t="shared" si="162"/>
        <v>1.37188E-2</v>
      </c>
      <c r="X278" s="253">
        <f t="shared" si="162"/>
        <v>2.0351000000000001E-2</v>
      </c>
      <c r="Y278" s="253">
        <f t="shared" si="162"/>
        <v>2.6016399999999999E-2</v>
      </c>
      <c r="Z278" s="253">
        <f t="shared" si="162"/>
        <v>3.1173200000000002E-2</v>
      </c>
      <c r="AA278" s="253">
        <f t="shared" si="162"/>
        <v>3.60696E-2</v>
      </c>
      <c r="AB278" s="253">
        <f t="shared" si="162"/>
        <v>4.0838300000000001E-2</v>
      </c>
      <c r="AC278" s="253">
        <f t="shared" si="162"/>
        <v>4.5547999999999998E-2</v>
      </c>
      <c r="AD278" s="253">
        <f t="shared" si="162"/>
        <v>5.0233E-2</v>
      </c>
      <c r="AE278" s="253">
        <f t="shared" si="162"/>
        <v>5.4909800000000002E-2</v>
      </c>
      <c r="AF278" s="253">
        <f t="shared" si="162"/>
        <v>4.4190000000000001E-4</v>
      </c>
      <c r="AG278" s="253">
        <f t="shared" si="162"/>
        <v>3.2150000000000001E-4</v>
      </c>
      <c r="AH278" s="253">
        <f t="shared" si="162"/>
        <v>9.7490000000000001E-4</v>
      </c>
      <c r="AI278" s="253">
        <f t="shared" si="162"/>
        <v>1.9735E-3</v>
      </c>
      <c r="AJ278" s="253">
        <f t="shared" si="162"/>
        <v>2.9053999999999998E-3</v>
      </c>
      <c r="AK278" s="253">
        <f t="shared" si="162"/>
        <v>3.6475000000000001E-3</v>
      </c>
      <c r="AL278" s="253">
        <f t="shared" si="162"/>
        <v>4.4714999999999998E-3</v>
      </c>
      <c r="AM278" s="253">
        <f t="shared" si="162"/>
        <v>5.8529999999999997E-3</v>
      </c>
      <c r="AN278" s="253">
        <f t="shared" si="162"/>
        <v>7.0049999999999999E-3</v>
      </c>
      <c r="AO278" s="253">
        <f t="shared" si="162"/>
        <v>1.2211899999999999E-2</v>
      </c>
      <c r="AP278" s="253">
        <f t="shared" si="162"/>
        <v>1.66356E-2</v>
      </c>
      <c r="AQ278" s="253">
        <f t="shared" si="162"/>
        <v>2.0983399999999999E-2</v>
      </c>
      <c r="AR278" s="253">
        <f t="shared" si="162"/>
        <v>2.4933400000000001E-2</v>
      </c>
      <c r="AS278" s="253">
        <f t="shared" si="162"/>
        <v>3.0691699999999999E-2</v>
      </c>
      <c r="AT278" s="253">
        <f t="shared" si="162"/>
        <v>3.5719000000000001E-2</v>
      </c>
      <c r="AU278" s="253">
        <f t="shared" si="162"/>
        <v>3.9638199999999998E-2</v>
      </c>
      <c r="AV278" s="253">
        <f t="shared" si="162"/>
        <v>4.3468100000000003E-2</v>
      </c>
      <c r="AW278" s="253">
        <f t="shared" si="162"/>
        <v>4.72372E-2</v>
      </c>
      <c r="AX278" s="253">
        <f t="shared" si="162"/>
        <v>1.6980000000000001E-4</v>
      </c>
      <c r="AY278" s="253">
        <f t="shared" si="162"/>
        <v>3.3720000000000001E-4</v>
      </c>
      <c r="AZ278" s="253">
        <f t="shared" si="162"/>
        <v>6.6890000000000005E-4</v>
      </c>
      <c r="BA278" s="253">
        <f t="shared" si="162"/>
        <v>1.0108999999999999E-3</v>
      </c>
      <c r="BB278" s="253">
        <f t="shared" si="162"/>
        <v>1.3454999999999999E-3</v>
      </c>
      <c r="BC278" s="253">
        <f t="shared" si="162"/>
        <v>1.7417999999999999E-3</v>
      </c>
      <c r="BD278" s="253">
        <f t="shared" si="162"/>
        <v>2.1473999999999998E-3</v>
      </c>
      <c r="BE278" s="253">
        <f t="shared" si="162"/>
        <v>2.9751000000000001E-3</v>
      </c>
      <c r="BF278" s="253">
        <f t="shared" si="162"/>
        <v>3.6359999999999999E-3</v>
      </c>
      <c r="BG278" s="253">
        <f t="shared" si="162"/>
        <v>8.1723999999999998E-3</v>
      </c>
      <c r="BH278" s="253">
        <f t="shared" si="162"/>
        <v>1.2578199999999999E-2</v>
      </c>
      <c r="BI278" s="253">
        <f t="shared" si="162"/>
        <v>1.69266E-2</v>
      </c>
      <c r="BJ278" s="253">
        <f t="shared" si="162"/>
        <v>2.12216E-2</v>
      </c>
      <c r="BK278" s="253">
        <f t="shared" si="162"/>
        <v>2.5483100000000002E-2</v>
      </c>
      <c r="BL278" s="253">
        <f t="shared" si="162"/>
        <v>2.97252E-2</v>
      </c>
      <c r="BM278" s="253">
        <f t="shared" si="162"/>
        <v>3.3955699999999998E-2</v>
      </c>
      <c r="BN278" s="253">
        <f t="shared" si="162"/>
        <v>3.8178900000000002E-2</v>
      </c>
      <c r="BO278" s="253">
        <f t="shared" si="162"/>
        <v>4.2397400000000002E-2</v>
      </c>
      <c r="BP278" s="253">
        <f t="shared" si="162"/>
        <v>1.1000000000000001E-6</v>
      </c>
      <c r="BQ278" s="253">
        <f t="shared" si="162"/>
        <v>8.6000000000000007E-6</v>
      </c>
      <c r="BR278" s="253">
        <f t="shared" si="162"/>
        <v>3.4E-5</v>
      </c>
      <c r="BS278" s="253">
        <f t="shared" si="162"/>
        <v>1.325E-4</v>
      </c>
      <c r="BT278" s="253">
        <f t="shared" si="162"/>
        <v>2.5940000000000002E-4</v>
      </c>
      <c r="BU278" s="253">
        <f t="shared" si="162"/>
        <v>3.8089999999999999E-4</v>
      </c>
      <c r="BV278" s="253">
        <f t="shared" si="162"/>
        <v>5.0149999999999999E-4</v>
      </c>
      <c r="BW278" s="253">
        <f t="shared" si="162"/>
        <v>5.9480000000000004E-4</v>
      </c>
      <c r="BX278" s="253">
        <f t="shared" si="162"/>
        <v>7.5389999999999995E-4</v>
      </c>
      <c r="BY278" s="253">
        <f t="shared" si="162"/>
        <v>8.3679999999999996E-4</v>
      </c>
      <c r="BZ278" s="253">
        <f t="shared" si="162"/>
        <v>9.8839999999999996E-4</v>
      </c>
      <c r="CA278" s="253">
        <f t="shared" ref="CA278:CF278" si="163">ROUND(CA96,7)</f>
        <v>-8.9680000000000001E-4</v>
      </c>
      <c r="CB278" s="253">
        <f t="shared" si="163"/>
        <v>-1.2180000000000001E-4</v>
      </c>
      <c r="CC278" s="253">
        <f t="shared" si="163"/>
        <v>-9.0500000000000004E-5</v>
      </c>
      <c r="CD278" s="253">
        <f t="shared" si="163"/>
        <v>4.5606000000000001E-2</v>
      </c>
      <c r="CE278" s="253">
        <f t="shared" si="163"/>
        <v>-2.26435E-2</v>
      </c>
      <c r="CF278" s="253">
        <f t="shared" si="163"/>
        <v>2.8619000000000001E-3</v>
      </c>
    </row>
    <row r="279" spans="1:84" ht="15.75" thickBot="1" x14ac:dyDescent="0.3">
      <c r="A279" s="86">
        <v>82</v>
      </c>
      <c r="B279" s="253">
        <f t="shared" si="131"/>
        <v>-1.04E-5</v>
      </c>
      <c r="C279" s="253">
        <f t="shared" ref="C279:BN279" si="164">ROUND(C97,7)</f>
        <v>-1.7900000000000001E-5</v>
      </c>
      <c r="D279" s="253">
        <f t="shared" si="164"/>
        <v>-3.15E-5</v>
      </c>
      <c r="E279" s="253">
        <f t="shared" si="164"/>
        <v>-1.5330000000000001E-4</v>
      </c>
      <c r="F279" s="253">
        <f t="shared" si="164"/>
        <v>-4.5360000000000002E-4</v>
      </c>
      <c r="G279" s="253">
        <f t="shared" si="164"/>
        <v>-8.7339999999999998E-4</v>
      </c>
      <c r="H279" s="253">
        <f t="shared" si="164"/>
        <v>-1.3407E-3</v>
      </c>
      <c r="I279" s="253">
        <f t="shared" si="164"/>
        <v>-1.8395E-3</v>
      </c>
      <c r="J279" s="253">
        <f t="shared" si="164"/>
        <v>-2.7910999999999999E-3</v>
      </c>
      <c r="K279" s="253">
        <f t="shared" si="164"/>
        <v>-3.6908000000000002E-3</v>
      </c>
      <c r="L279" s="253">
        <f t="shared" si="164"/>
        <v>-8.2057999999999992E-3</v>
      </c>
      <c r="M279" s="253">
        <f t="shared" si="164"/>
        <v>-1.2493499999999999E-2</v>
      </c>
      <c r="N279" s="253">
        <f t="shared" si="164"/>
        <v>2.7080000000000002E-4</v>
      </c>
      <c r="O279" s="253">
        <f t="shared" si="164"/>
        <v>5.1880000000000003E-4</v>
      </c>
      <c r="P279" s="253">
        <f t="shared" si="164"/>
        <v>4.8799999999999999E-4</v>
      </c>
      <c r="Q279" s="253">
        <f t="shared" si="164"/>
        <v>1.6589999999999999E-4</v>
      </c>
      <c r="R279" s="253">
        <f t="shared" si="164"/>
        <v>-2.7E-4</v>
      </c>
      <c r="S279" s="253">
        <f t="shared" si="164"/>
        <v>-7.18E-4</v>
      </c>
      <c r="T279" s="253">
        <f t="shared" si="164"/>
        <v>-1.1616E-3</v>
      </c>
      <c r="U279" s="253">
        <f t="shared" si="164"/>
        <v>-1.9218E-3</v>
      </c>
      <c r="V279" s="253">
        <f t="shared" si="164"/>
        <v>-2.6424999999999999E-3</v>
      </c>
      <c r="W279" s="253">
        <f t="shared" si="164"/>
        <v>-6.4238999999999997E-3</v>
      </c>
      <c r="X279" s="253">
        <f t="shared" si="164"/>
        <v>-9.2636000000000003E-3</v>
      </c>
      <c r="Y279" s="253">
        <f t="shared" si="164"/>
        <v>-1.1423900000000001E-2</v>
      </c>
      <c r="Z279" s="253">
        <f t="shared" si="164"/>
        <v>-1.3312299999999999E-2</v>
      </c>
      <c r="AA279" s="253">
        <f t="shared" si="164"/>
        <v>-1.5099E-2</v>
      </c>
      <c r="AB279" s="253">
        <f t="shared" si="164"/>
        <v>-1.6851600000000001E-2</v>
      </c>
      <c r="AC279" s="253">
        <f t="shared" si="164"/>
        <v>-1.8596499999999998E-2</v>
      </c>
      <c r="AD279" s="253">
        <f t="shared" si="164"/>
        <v>-2.0343300000000002E-2</v>
      </c>
      <c r="AE279" s="253">
        <f t="shared" si="164"/>
        <v>-2.2095099999999999E-2</v>
      </c>
      <c r="AF279" s="253">
        <f t="shared" si="164"/>
        <v>-4.035E-4</v>
      </c>
      <c r="AG279" s="253">
        <f t="shared" si="164"/>
        <v>-1.3339999999999999E-4</v>
      </c>
      <c r="AH279" s="253">
        <f t="shared" si="164"/>
        <v>-1.774E-4</v>
      </c>
      <c r="AI279" s="253">
        <f t="shared" si="164"/>
        <v>-6.2140000000000003E-4</v>
      </c>
      <c r="AJ279" s="253">
        <f t="shared" si="164"/>
        <v>-1.1888000000000001E-3</v>
      </c>
      <c r="AK279" s="253">
        <f t="shared" si="164"/>
        <v>-1.7331E-3</v>
      </c>
      <c r="AL279" s="253">
        <f t="shared" si="164"/>
        <v>-2.3379999999999998E-3</v>
      </c>
      <c r="AM279" s="253">
        <f t="shared" si="164"/>
        <v>-3.4110999999999998E-3</v>
      </c>
      <c r="AN279" s="253">
        <f t="shared" si="164"/>
        <v>-4.2922000000000004E-3</v>
      </c>
      <c r="AO279" s="253">
        <f t="shared" si="164"/>
        <v>-7.4998E-3</v>
      </c>
      <c r="AP279" s="253">
        <f t="shared" si="164"/>
        <v>-1.0124299999999999E-2</v>
      </c>
      <c r="AQ279" s="253">
        <f t="shared" si="164"/>
        <v>-1.36705E-2</v>
      </c>
      <c r="AR279" s="253">
        <f t="shared" si="164"/>
        <v>-1.7892700000000001E-2</v>
      </c>
      <c r="AS279" s="253">
        <f t="shared" si="164"/>
        <v>-2.3880200000000001E-2</v>
      </c>
      <c r="AT279" s="253">
        <f t="shared" si="164"/>
        <v>-2.9184499999999999E-2</v>
      </c>
      <c r="AU279" s="253">
        <f t="shared" si="164"/>
        <v>-3.2978599999999997E-2</v>
      </c>
      <c r="AV279" s="253">
        <f t="shared" si="164"/>
        <v>-3.5979799999999999E-2</v>
      </c>
      <c r="AW279" s="253">
        <f t="shared" si="164"/>
        <v>-3.8313199999999999E-2</v>
      </c>
      <c r="AX279" s="253">
        <f t="shared" si="164"/>
        <v>-6.5400000000000004E-5</v>
      </c>
      <c r="AY279" s="253">
        <f t="shared" si="164"/>
        <v>-1.187E-4</v>
      </c>
      <c r="AZ279" s="253">
        <f t="shared" si="164"/>
        <v>-2.2680000000000001E-4</v>
      </c>
      <c r="BA279" s="253">
        <f t="shared" si="164"/>
        <v>-3.6010000000000003E-4</v>
      </c>
      <c r="BB279" s="253">
        <f t="shared" si="164"/>
        <v>-5.1219999999999998E-4</v>
      </c>
      <c r="BC279" s="253">
        <f t="shared" si="164"/>
        <v>-7.0450000000000005E-4</v>
      </c>
      <c r="BD279" s="253">
        <f t="shared" si="164"/>
        <v>-9.1270000000000001E-4</v>
      </c>
      <c r="BE279" s="253">
        <f t="shared" si="164"/>
        <v>-1.3565000000000001E-3</v>
      </c>
      <c r="BF279" s="253">
        <f t="shared" si="164"/>
        <v>-1.7311E-3</v>
      </c>
      <c r="BG279" s="253">
        <f t="shared" si="164"/>
        <v>-4.1701999999999998E-3</v>
      </c>
      <c r="BH279" s="253">
        <f t="shared" si="164"/>
        <v>-6.5182E-3</v>
      </c>
      <c r="BI279" s="253">
        <f t="shared" si="164"/>
        <v>-8.8459000000000003E-3</v>
      </c>
      <c r="BJ279" s="253">
        <f t="shared" si="164"/>
        <v>-1.1155E-2</v>
      </c>
      <c r="BK279" s="253">
        <f t="shared" si="164"/>
        <v>-1.3450699999999999E-2</v>
      </c>
      <c r="BL279" s="253">
        <f t="shared" si="164"/>
        <v>-1.5737500000000001E-2</v>
      </c>
      <c r="BM279" s="253">
        <f t="shared" si="164"/>
        <v>-1.80184E-2</v>
      </c>
      <c r="BN279" s="253">
        <f t="shared" si="164"/>
        <v>-2.0295400000000002E-2</v>
      </c>
      <c r="BO279" s="253">
        <f t="shared" ref="BO279:CF279" si="165">ROUND(BO97,7)</f>
        <v>-2.2569499999999999E-2</v>
      </c>
      <c r="BP279" s="253">
        <f t="shared" si="165"/>
        <v>-6.6000000000000003E-6</v>
      </c>
      <c r="BQ279" s="253">
        <f t="shared" si="165"/>
        <v>-2.6699999999999998E-5</v>
      </c>
      <c r="BR279" s="253">
        <f t="shared" si="165"/>
        <v>-7.2999999999999999E-5</v>
      </c>
      <c r="BS279" s="253">
        <f t="shared" si="165"/>
        <v>-2.1130000000000001E-4</v>
      </c>
      <c r="BT279" s="253">
        <f t="shared" si="165"/>
        <v>-3.612E-4</v>
      </c>
      <c r="BU279" s="253">
        <f t="shared" si="165"/>
        <v>-4.9249999999999999E-4</v>
      </c>
      <c r="BV279" s="253">
        <f t="shared" si="165"/>
        <v>-6.2350000000000003E-4</v>
      </c>
      <c r="BW279" s="253">
        <f t="shared" si="165"/>
        <v>-7.2780000000000002E-4</v>
      </c>
      <c r="BX279" s="253">
        <f t="shared" si="165"/>
        <v>-9.3829999999999998E-4</v>
      </c>
      <c r="BY279" s="253">
        <f t="shared" si="165"/>
        <v>-1.1038000000000001E-3</v>
      </c>
      <c r="BZ279" s="253">
        <f t="shared" si="165"/>
        <v>-1.5476999999999999E-3</v>
      </c>
      <c r="CA279" s="253">
        <f t="shared" si="165"/>
        <v>-1.3569999999999999E-4</v>
      </c>
      <c r="CB279" s="253">
        <f t="shared" si="165"/>
        <v>-7.8700000000000002E-5</v>
      </c>
      <c r="CC279" s="253">
        <f t="shared" si="165"/>
        <v>2.7900000000000001E-5</v>
      </c>
      <c r="CD279" s="253">
        <f t="shared" si="165"/>
        <v>-2.26435E-2</v>
      </c>
      <c r="CE279" s="253">
        <f t="shared" si="165"/>
        <v>2.5331699999999999E-2</v>
      </c>
      <c r="CF279" s="253">
        <f t="shared" si="165"/>
        <v>-1.3650000000000001E-4</v>
      </c>
    </row>
    <row r="280" spans="1:84" ht="15.75" thickBot="1" x14ac:dyDescent="0.3">
      <c r="A280" s="86">
        <v>83</v>
      </c>
      <c r="B280" s="253">
        <f t="shared" si="131"/>
        <v>-2.8099999999999999E-5</v>
      </c>
      <c r="C280" s="253">
        <f t="shared" ref="C280:BN280" si="166">ROUND(C98,7)</f>
        <v>-7.1299999999999998E-5</v>
      </c>
      <c r="D280" s="253">
        <f t="shared" si="166"/>
        <v>-9.31E-5</v>
      </c>
      <c r="E280" s="253">
        <f t="shared" si="166"/>
        <v>-1.182E-4</v>
      </c>
      <c r="F280" s="253">
        <f t="shared" si="166"/>
        <v>-2.1010000000000001E-4</v>
      </c>
      <c r="G280" s="253">
        <f t="shared" si="166"/>
        <v>-3.19E-4</v>
      </c>
      <c r="H280" s="253">
        <f t="shared" si="166"/>
        <v>-3.9399999999999998E-4</v>
      </c>
      <c r="I280" s="253">
        <f t="shared" si="166"/>
        <v>-4.2719999999999998E-4</v>
      </c>
      <c r="J280" s="253">
        <f t="shared" si="166"/>
        <v>-3.6410000000000001E-4</v>
      </c>
      <c r="K280" s="253">
        <f t="shared" si="166"/>
        <v>-1.8819999999999999E-4</v>
      </c>
      <c r="L280" s="253">
        <f t="shared" si="166"/>
        <v>1.3764999999999999E-3</v>
      </c>
      <c r="M280" s="253">
        <f t="shared" si="166"/>
        <v>3.1113E-3</v>
      </c>
      <c r="N280" s="253">
        <f t="shared" si="166"/>
        <v>1.0141E-3</v>
      </c>
      <c r="O280" s="253">
        <f t="shared" si="166"/>
        <v>1.3175000000000001E-3</v>
      </c>
      <c r="P280" s="253">
        <f t="shared" si="166"/>
        <v>1.3725E-3</v>
      </c>
      <c r="Q280" s="253">
        <f t="shared" si="166"/>
        <v>1.1532000000000001E-3</v>
      </c>
      <c r="R280" s="253">
        <f t="shared" si="166"/>
        <v>9.7559999999999997E-4</v>
      </c>
      <c r="S280" s="253">
        <f t="shared" si="166"/>
        <v>9.2210000000000002E-4</v>
      </c>
      <c r="T280" s="253">
        <f t="shared" si="166"/>
        <v>1.0016999999999999E-3</v>
      </c>
      <c r="U280" s="253">
        <f t="shared" si="166"/>
        <v>1.2917E-3</v>
      </c>
      <c r="V280" s="253">
        <f t="shared" si="166"/>
        <v>1.6535E-3</v>
      </c>
      <c r="W280" s="253">
        <f t="shared" si="166"/>
        <v>2.9033000000000002E-3</v>
      </c>
      <c r="X280" s="253">
        <f t="shared" si="166"/>
        <v>2.9554999999999998E-3</v>
      </c>
      <c r="Y280" s="253">
        <f t="shared" si="166"/>
        <v>2.6278999999999999E-3</v>
      </c>
      <c r="Z280" s="253">
        <f t="shared" si="166"/>
        <v>2.2344000000000001E-3</v>
      </c>
      <c r="AA280" s="253">
        <f t="shared" si="166"/>
        <v>1.8518E-3</v>
      </c>
      <c r="AB280" s="253">
        <f t="shared" si="166"/>
        <v>1.4947999999999999E-3</v>
      </c>
      <c r="AC280" s="253">
        <f t="shared" si="166"/>
        <v>1.1624000000000001E-3</v>
      </c>
      <c r="AD280" s="253">
        <f t="shared" si="166"/>
        <v>8.5030000000000001E-4</v>
      </c>
      <c r="AE280" s="253">
        <f t="shared" si="166"/>
        <v>5.5469999999999998E-4</v>
      </c>
      <c r="AF280" s="253">
        <f t="shared" si="166"/>
        <v>4.7570000000000002E-4</v>
      </c>
      <c r="AG280" s="253">
        <f t="shared" si="166"/>
        <v>2.609E-4</v>
      </c>
      <c r="AH280" s="253">
        <f t="shared" si="166"/>
        <v>5.153E-4</v>
      </c>
      <c r="AI280" s="253">
        <f t="shared" si="166"/>
        <v>7.1170000000000001E-4</v>
      </c>
      <c r="AJ280" s="253">
        <f t="shared" si="166"/>
        <v>7.1259999999999997E-4</v>
      </c>
      <c r="AK280" s="253">
        <f t="shared" si="166"/>
        <v>5.9509999999999999E-4</v>
      </c>
      <c r="AL280" s="253">
        <f t="shared" si="166"/>
        <v>4.6860000000000001E-4</v>
      </c>
      <c r="AM280" s="253">
        <f t="shared" si="166"/>
        <v>2.0269999999999999E-4</v>
      </c>
      <c r="AN280" s="253">
        <f t="shared" si="166"/>
        <v>3.1999999999999999E-6</v>
      </c>
      <c r="AO280" s="253">
        <f t="shared" si="166"/>
        <v>-3.5659999999999999E-4</v>
      </c>
      <c r="AP280" s="253">
        <f t="shared" si="166"/>
        <v>-8.0369999999999997E-4</v>
      </c>
      <c r="AQ280" s="253">
        <f t="shared" si="166"/>
        <v>-1.7776000000000001E-3</v>
      </c>
      <c r="AR280" s="253">
        <f t="shared" si="166"/>
        <v>-3.0303000000000001E-3</v>
      </c>
      <c r="AS280" s="253">
        <f t="shared" si="166"/>
        <v>-4.4422999999999997E-3</v>
      </c>
      <c r="AT280" s="253">
        <f t="shared" si="166"/>
        <v>-5.3280000000000003E-3</v>
      </c>
      <c r="AU280" s="253">
        <f t="shared" si="166"/>
        <v>-5.4311000000000003E-3</v>
      </c>
      <c r="AV280" s="253">
        <f t="shared" si="166"/>
        <v>-4.9402999999999999E-3</v>
      </c>
      <c r="AW280" s="253">
        <f t="shared" si="166"/>
        <v>-3.9808999999999999E-3</v>
      </c>
      <c r="AX280" s="253">
        <f t="shared" si="166"/>
        <v>-8.14E-5</v>
      </c>
      <c r="AY280" s="253">
        <f t="shared" si="166"/>
        <v>-1.56E-4</v>
      </c>
      <c r="AZ280" s="253">
        <f t="shared" si="166"/>
        <v>-2.6959999999999999E-4</v>
      </c>
      <c r="BA280" s="253">
        <f t="shared" si="166"/>
        <v>-3.4670000000000002E-4</v>
      </c>
      <c r="BB280" s="253">
        <f t="shared" si="166"/>
        <v>-3.9449999999999999E-4</v>
      </c>
      <c r="BC280" s="253">
        <f t="shared" si="166"/>
        <v>-4.4299999999999998E-4</v>
      </c>
      <c r="BD280" s="253">
        <f t="shared" si="166"/>
        <v>-4.8079999999999998E-4</v>
      </c>
      <c r="BE280" s="253">
        <f t="shared" si="166"/>
        <v>-5.3419999999999997E-4</v>
      </c>
      <c r="BF280" s="253">
        <f t="shared" si="166"/>
        <v>-5.398E-4</v>
      </c>
      <c r="BG280" s="253">
        <f t="shared" si="166"/>
        <v>-6.1519999999999999E-4</v>
      </c>
      <c r="BH280" s="253">
        <f t="shared" si="166"/>
        <v>-6.6379999999999998E-4</v>
      </c>
      <c r="BI280" s="253">
        <f t="shared" si="166"/>
        <v>-7.3110000000000004E-4</v>
      </c>
      <c r="BJ280" s="253">
        <f t="shared" si="166"/>
        <v>-8.0289999999999995E-4</v>
      </c>
      <c r="BK280" s="253">
        <f t="shared" si="166"/>
        <v>-8.7560000000000003E-4</v>
      </c>
      <c r="BL280" s="253">
        <f t="shared" si="166"/>
        <v>-9.4859999999999996E-4</v>
      </c>
      <c r="BM280" s="253">
        <f t="shared" si="166"/>
        <v>-1.0221E-3</v>
      </c>
      <c r="BN280" s="253">
        <f t="shared" si="166"/>
        <v>-1.096E-3</v>
      </c>
      <c r="BO280" s="253">
        <f t="shared" ref="BO280:CF280" si="167">ROUND(BO98,7)</f>
        <v>-1.1701999999999999E-3</v>
      </c>
      <c r="BP280" s="253">
        <f t="shared" si="167"/>
        <v>-2.3200000000000001E-5</v>
      </c>
      <c r="BQ280" s="253">
        <f t="shared" si="167"/>
        <v>-6.9900000000000005E-5</v>
      </c>
      <c r="BR280" s="253">
        <f t="shared" si="167"/>
        <v>-1.3569999999999999E-4</v>
      </c>
      <c r="BS280" s="253">
        <f t="shared" si="167"/>
        <v>-2.5280000000000002E-4</v>
      </c>
      <c r="BT280" s="253">
        <f t="shared" si="167"/>
        <v>-3.4170000000000001E-4</v>
      </c>
      <c r="BU280" s="253">
        <f t="shared" si="167"/>
        <v>-4.1829999999999998E-4</v>
      </c>
      <c r="BV280" s="253">
        <f t="shared" si="167"/>
        <v>-5.1420000000000003E-4</v>
      </c>
      <c r="BW280" s="253">
        <f t="shared" si="167"/>
        <v>-6.1030000000000004E-4</v>
      </c>
      <c r="BX280" s="253">
        <f t="shared" si="167"/>
        <v>-8.6510000000000005E-4</v>
      </c>
      <c r="BY280" s="253">
        <f t="shared" si="167"/>
        <v>-1.137E-3</v>
      </c>
      <c r="BZ280" s="253">
        <f t="shared" si="167"/>
        <v>-2.0679000000000001E-3</v>
      </c>
      <c r="CA280" s="253">
        <f t="shared" si="167"/>
        <v>6.9669999999999997E-4</v>
      </c>
      <c r="CB280" s="253">
        <f t="shared" si="167"/>
        <v>3.3500000000000001E-5</v>
      </c>
      <c r="CC280" s="253">
        <f t="shared" si="167"/>
        <v>-1.45E-5</v>
      </c>
      <c r="CD280" s="253">
        <f t="shared" si="167"/>
        <v>2.8619000000000001E-3</v>
      </c>
      <c r="CE280" s="253">
        <f t="shared" si="167"/>
        <v>-1.3650000000000001E-4</v>
      </c>
      <c r="CF280" s="253">
        <f t="shared" si="167"/>
        <v>3.2731299999999998E-2</v>
      </c>
    </row>
  </sheetData>
  <sheetProtection algorithmName="SHA-512" hashValue="VEgPpDusjdgsyH2edT61ZWIdrkdSayYzqBELckpEtwpkSe/HzNPxRXYsJxhpe1RKW9ESkiPbn0T6K7n+QHW4RQ==" saltValue="9biS2kfJKOI4/VuAxzyraA==" spinCount="100000" sheet="1" objects="1" scenarios="1"/>
  <mergeCells count="17">
    <mergeCell ref="B4:C4"/>
    <mergeCell ref="F5:H5"/>
    <mergeCell ref="F6:H6"/>
    <mergeCell ref="F7:H7"/>
    <mergeCell ref="F4:I4"/>
    <mergeCell ref="B6:C6"/>
    <mergeCell ref="CA10:CA11"/>
    <mergeCell ref="CB10:CB11"/>
    <mergeCell ref="CC10:CC11"/>
    <mergeCell ref="CD10:CD11"/>
    <mergeCell ref="CE10:CE11"/>
    <mergeCell ref="BZ10:BZ11"/>
    <mergeCell ref="A10:L10"/>
    <mergeCell ref="M10:AD10"/>
    <mergeCell ref="AE10:AV10"/>
    <mergeCell ref="AW10:BN10"/>
    <mergeCell ref="BO10:BY10"/>
  </mergeCells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tabColor theme="9" tint="0.39997558519241921"/>
  </sheetPr>
  <dimension ref="A1:L39"/>
  <sheetViews>
    <sheetView topLeftCell="D1" workbookViewId="0">
      <selection activeCell="L4" sqref="L4:L9"/>
    </sheetView>
  </sheetViews>
  <sheetFormatPr defaultRowHeight="15" x14ac:dyDescent="0.25"/>
  <cols>
    <col min="1" max="1" width="22" style="36" customWidth="1"/>
    <col min="2" max="3" width="22" style="36" bestFit="1" customWidth="1"/>
    <col min="4" max="4" width="11.85546875" style="36" bestFit="1" customWidth="1"/>
    <col min="5" max="10" width="10.42578125" style="36" customWidth="1"/>
    <col min="11" max="11" width="9.140625" style="36"/>
    <col min="12" max="12" width="14.42578125" style="36" customWidth="1"/>
    <col min="13" max="16384" width="9.140625" style="36"/>
  </cols>
  <sheetData>
    <row r="1" spans="1:12" s="74" customFormat="1" x14ac:dyDescent="0.25">
      <c r="A1" s="73" t="s">
        <v>143</v>
      </c>
      <c r="E1" s="75" t="s">
        <v>141</v>
      </c>
      <c r="L1" s="73" t="s">
        <v>321</v>
      </c>
    </row>
    <row r="2" spans="1:12" x14ac:dyDescent="0.25">
      <c r="A2" s="35"/>
    </row>
    <row r="3" spans="1:12" ht="21" customHeight="1" x14ac:dyDescent="0.25">
      <c r="A3" s="48" t="s">
        <v>144</v>
      </c>
      <c r="B3" s="49" t="s">
        <v>145</v>
      </c>
      <c r="C3" s="50" t="s">
        <v>146</v>
      </c>
      <c r="E3" s="303" t="s">
        <v>140</v>
      </c>
      <c r="F3" s="304"/>
      <c r="G3" s="304" t="s">
        <v>81</v>
      </c>
      <c r="H3" s="304"/>
      <c r="I3" s="304" t="s">
        <v>142</v>
      </c>
      <c r="J3" s="305"/>
      <c r="L3" s="48" t="s">
        <v>306</v>
      </c>
    </row>
    <row r="4" spans="1:12" x14ac:dyDescent="0.25">
      <c r="A4" s="2" t="s">
        <v>9</v>
      </c>
      <c r="B4" s="2" t="s">
        <v>140</v>
      </c>
      <c r="C4" s="2" t="s">
        <v>82</v>
      </c>
      <c r="E4" s="37">
        <v>0</v>
      </c>
      <c r="F4" s="39">
        <f t="shared" ref="F4:F21" si="0">E5</f>
        <v>0.25</v>
      </c>
      <c r="G4" s="37">
        <v>0</v>
      </c>
      <c r="H4" s="39">
        <f t="shared" ref="H4:H15" si="1">G5</f>
        <v>8.3333333333333329E-2</v>
      </c>
      <c r="I4" s="37">
        <v>0</v>
      </c>
      <c r="J4" s="39">
        <f t="shared" ref="J4:J14" si="2">I5</f>
        <v>8.3333333333333329E-2</v>
      </c>
      <c r="L4" s="2" t="s">
        <v>322</v>
      </c>
    </row>
    <row r="5" spans="1:12" x14ac:dyDescent="0.25">
      <c r="A5" s="2" t="s">
        <v>10</v>
      </c>
      <c r="B5" s="2" t="s">
        <v>140</v>
      </c>
      <c r="C5" s="2" t="s">
        <v>82</v>
      </c>
      <c r="E5" s="37">
        <v>0.25</v>
      </c>
      <c r="F5" s="39">
        <f t="shared" si="0"/>
        <v>0.5</v>
      </c>
      <c r="G5" s="38">
        <f>1/12</f>
        <v>8.3333333333333329E-2</v>
      </c>
      <c r="H5" s="39">
        <f t="shared" si="1"/>
        <v>0.25</v>
      </c>
      <c r="I5" s="38">
        <f>1/12</f>
        <v>8.3333333333333329E-2</v>
      </c>
      <c r="J5" s="39">
        <f t="shared" si="2"/>
        <v>0.25</v>
      </c>
      <c r="L5" s="2" t="s">
        <v>323</v>
      </c>
    </row>
    <row r="6" spans="1:12" x14ac:dyDescent="0.25">
      <c r="A6" s="2" t="s">
        <v>7</v>
      </c>
      <c r="B6" s="2" t="s">
        <v>140</v>
      </c>
      <c r="C6" s="2" t="s">
        <v>79</v>
      </c>
      <c r="E6" s="37">
        <v>0.5</v>
      </c>
      <c r="F6" s="39">
        <f t="shared" si="0"/>
        <v>1</v>
      </c>
      <c r="G6" s="37">
        <v>0.25</v>
      </c>
      <c r="H6" s="39">
        <f t="shared" si="1"/>
        <v>0.5</v>
      </c>
      <c r="I6" s="37">
        <v>0.25</v>
      </c>
      <c r="J6" s="39">
        <f t="shared" si="2"/>
        <v>0.5</v>
      </c>
      <c r="L6" s="2" t="s">
        <v>324</v>
      </c>
    </row>
    <row r="7" spans="1:12" x14ac:dyDescent="0.25">
      <c r="A7" s="2" t="s">
        <v>20</v>
      </c>
      <c r="B7" s="2" t="s">
        <v>140</v>
      </c>
      <c r="C7" s="2" t="s">
        <v>79</v>
      </c>
      <c r="E7" s="37">
        <v>1</v>
      </c>
      <c r="F7" s="39">
        <f t="shared" si="0"/>
        <v>1.5</v>
      </c>
      <c r="G7" s="37">
        <v>0.5</v>
      </c>
      <c r="H7" s="39">
        <f t="shared" si="1"/>
        <v>1</v>
      </c>
      <c r="I7" s="37">
        <v>0.5</v>
      </c>
      <c r="J7" s="39">
        <f t="shared" si="2"/>
        <v>1</v>
      </c>
      <c r="L7" s="2" t="s">
        <v>325</v>
      </c>
    </row>
    <row r="8" spans="1:12" x14ac:dyDescent="0.25">
      <c r="A8" s="2" t="s">
        <v>4</v>
      </c>
      <c r="B8" s="2" t="s">
        <v>140</v>
      </c>
      <c r="C8" s="2" t="s">
        <v>80</v>
      </c>
      <c r="E8" s="37">
        <v>1.5</v>
      </c>
      <c r="F8" s="39">
        <f t="shared" si="0"/>
        <v>2</v>
      </c>
      <c r="G8" s="37">
        <v>1</v>
      </c>
      <c r="H8" s="39">
        <f t="shared" si="1"/>
        <v>1.5</v>
      </c>
      <c r="I8" s="37">
        <v>1</v>
      </c>
      <c r="J8" s="39">
        <f t="shared" si="2"/>
        <v>1.5</v>
      </c>
      <c r="L8" s="2" t="s">
        <v>326</v>
      </c>
    </row>
    <row r="9" spans="1:12" x14ac:dyDescent="0.25">
      <c r="A9" s="2" t="s">
        <v>19</v>
      </c>
      <c r="B9" s="2" t="s">
        <v>140</v>
      </c>
      <c r="C9" s="2" t="s">
        <v>80</v>
      </c>
      <c r="E9" s="37">
        <v>2</v>
      </c>
      <c r="F9" s="39">
        <f t="shared" si="0"/>
        <v>2.5</v>
      </c>
      <c r="G9" s="37">
        <v>1.5</v>
      </c>
      <c r="H9" s="39">
        <f t="shared" si="1"/>
        <v>2</v>
      </c>
      <c r="I9" s="37">
        <v>1.5</v>
      </c>
      <c r="J9" s="39">
        <f t="shared" si="2"/>
        <v>2</v>
      </c>
      <c r="L9" s="2" t="s">
        <v>327</v>
      </c>
    </row>
    <row r="10" spans="1:12" x14ac:dyDescent="0.25">
      <c r="A10" s="2" t="s">
        <v>3</v>
      </c>
      <c r="B10" s="2" t="s">
        <v>81</v>
      </c>
      <c r="C10" s="2" t="s">
        <v>81</v>
      </c>
      <c r="E10" s="37">
        <v>2.5</v>
      </c>
      <c r="F10" s="39">
        <f t="shared" si="0"/>
        <v>3</v>
      </c>
      <c r="G10" s="37">
        <v>2</v>
      </c>
      <c r="H10" s="39">
        <f t="shared" si="1"/>
        <v>2.5</v>
      </c>
      <c r="I10" s="37">
        <v>2</v>
      </c>
      <c r="J10" s="39">
        <f t="shared" si="2"/>
        <v>2.5</v>
      </c>
    </row>
    <row r="11" spans="1:12" x14ac:dyDescent="0.25">
      <c r="A11" s="2">
        <v>998</v>
      </c>
      <c r="B11" s="2" t="s">
        <v>81</v>
      </c>
      <c r="C11" s="2" t="s">
        <v>81</v>
      </c>
      <c r="E11" s="37">
        <v>3</v>
      </c>
      <c r="F11" s="39">
        <f t="shared" si="0"/>
        <v>4</v>
      </c>
      <c r="G11" s="37">
        <v>2.5</v>
      </c>
      <c r="H11" s="39">
        <f t="shared" si="1"/>
        <v>3</v>
      </c>
      <c r="I11" s="37">
        <v>2.5</v>
      </c>
      <c r="J11" s="39">
        <f t="shared" si="2"/>
        <v>3</v>
      </c>
    </row>
    <row r="12" spans="1:12" x14ac:dyDescent="0.25">
      <c r="A12" s="2" t="s">
        <v>14</v>
      </c>
      <c r="B12" s="2" t="s">
        <v>142</v>
      </c>
      <c r="C12" s="2" t="s">
        <v>142</v>
      </c>
      <c r="E12" s="37">
        <v>4</v>
      </c>
      <c r="F12" s="39">
        <f t="shared" si="0"/>
        <v>5</v>
      </c>
      <c r="G12" s="37">
        <v>3</v>
      </c>
      <c r="H12" s="39">
        <f t="shared" si="1"/>
        <v>4</v>
      </c>
      <c r="I12" s="37">
        <v>3</v>
      </c>
      <c r="J12" s="39">
        <f t="shared" si="2"/>
        <v>4</v>
      </c>
    </row>
    <row r="13" spans="1:12" x14ac:dyDescent="0.25">
      <c r="A13" s="2" t="s">
        <v>18</v>
      </c>
      <c r="B13" s="2" t="s">
        <v>142</v>
      </c>
      <c r="C13" s="2" t="s">
        <v>142</v>
      </c>
      <c r="E13" s="37">
        <v>5</v>
      </c>
      <c r="F13" s="39">
        <f t="shared" si="0"/>
        <v>10</v>
      </c>
      <c r="G13" s="37">
        <v>4</v>
      </c>
      <c r="H13" s="39">
        <f t="shared" si="1"/>
        <v>5</v>
      </c>
      <c r="I13" s="37">
        <v>4</v>
      </c>
      <c r="J13" s="39">
        <f t="shared" si="2"/>
        <v>5</v>
      </c>
    </row>
    <row r="14" spans="1:12" x14ac:dyDescent="0.25">
      <c r="A14" s="2" t="s">
        <v>23</v>
      </c>
      <c r="B14" s="2" t="s">
        <v>142</v>
      </c>
      <c r="C14" s="2" t="s">
        <v>142</v>
      </c>
      <c r="E14" s="37">
        <v>10</v>
      </c>
      <c r="F14" s="39">
        <f t="shared" si="0"/>
        <v>15</v>
      </c>
      <c r="G14" s="37">
        <v>5</v>
      </c>
      <c r="H14" s="39">
        <f t="shared" si="1"/>
        <v>10</v>
      </c>
      <c r="I14" s="37">
        <v>5</v>
      </c>
      <c r="J14" s="39">
        <f t="shared" si="2"/>
        <v>10</v>
      </c>
    </row>
    <row r="15" spans="1:12" x14ac:dyDescent="0.25">
      <c r="A15" s="2" t="s">
        <v>24</v>
      </c>
      <c r="B15" s="2" t="s">
        <v>142</v>
      </c>
      <c r="C15" s="2" t="s">
        <v>142</v>
      </c>
      <c r="E15" s="37">
        <v>15</v>
      </c>
      <c r="F15" s="39">
        <f t="shared" si="0"/>
        <v>20</v>
      </c>
      <c r="G15" s="37">
        <v>10</v>
      </c>
      <c r="H15" s="39">
        <f t="shared" si="1"/>
        <v>15</v>
      </c>
      <c r="I15" s="37">
        <v>10</v>
      </c>
      <c r="J15" s="39"/>
    </row>
    <row r="16" spans="1:12" x14ac:dyDescent="0.25">
      <c r="A16" s="2" t="s">
        <v>25</v>
      </c>
      <c r="B16" s="2" t="s">
        <v>142</v>
      </c>
      <c r="C16" s="2" t="s">
        <v>142</v>
      </c>
      <c r="E16" s="37">
        <v>20</v>
      </c>
      <c r="F16" s="39">
        <f t="shared" si="0"/>
        <v>25</v>
      </c>
      <c r="G16" s="37">
        <v>15</v>
      </c>
      <c r="H16" s="39"/>
      <c r="I16" s="40"/>
      <c r="J16" s="40"/>
    </row>
    <row r="17" spans="1:10" x14ac:dyDescent="0.25">
      <c r="A17" s="2" t="s">
        <v>6</v>
      </c>
      <c r="B17" s="2" t="s">
        <v>147</v>
      </c>
      <c r="C17" s="2" t="s">
        <v>147</v>
      </c>
      <c r="E17" s="37">
        <v>25</v>
      </c>
      <c r="F17" s="39">
        <f t="shared" si="0"/>
        <v>30</v>
      </c>
      <c r="G17" s="41"/>
      <c r="H17" s="41"/>
      <c r="I17" s="40"/>
      <c r="J17" s="40"/>
    </row>
    <row r="18" spans="1:10" x14ac:dyDescent="0.25">
      <c r="A18" s="2" t="s">
        <v>26</v>
      </c>
      <c r="B18" s="2" t="s">
        <v>147</v>
      </c>
      <c r="C18" s="2" t="s">
        <v>147</v>
      </c>
      <c r="E18" s="37">
        <v>30</v>
      </c>
      <c r="F18" s="39">
        <f t="shared" si="0"/>
        <v>35</v>
      </c>
      <c r="G18" s="41"/>
      <c r="H18" s="41"/>
      <c r="I18" s="40"/>
      <c r="J18" s="40"/>
    </row>
    <row r="19" spans="1:10" x14ac:dyDescent="0.25">
      <c r="A19" s="2" t="s">
        <v>13</v>
      </c>
      <c r="B19" s="2" t="s">
        <v>147</v>
      </c>
      <c r="C19" s="2" t="s">
        <v>147</v>
      </c>
      <c r="E19" s="37">
        <v>35</v>
      </c>
      <c r="F19" s="39">
        <f t="shared" si="0"/>
        <v>40</v>
      </c>
      <c r="G19" s="41"/>
      <c r="H19" s="41"/>
      <c r="I19" s="40"/>
      <c r="J19" s="40"/>
    </row>
    <row r="20" spans="1:10" x14ac:dyDescent="0.25">
      <c r="A20" s="2" t="s">
        <v>27</v>
      </c>
      <c r="B20" s="2" t="s">
        <v>147</v>
      </c>
      <c r="C20" s="2" t="s">
        <v>147</v>
      </c>
      <c r="E20" s="37">
        <v>40</v>
      </c>
      <c r="F20" s="39">
        <f t="shared" si="0"/>
        <v>45</v>
      </c>
      <c r="G20" s="41"/>
      <c r="H20" s="41"/>
      <c r="I20" s="40"/>
      <c r="J20" s="40"/>
    </row>
    <row r="21" spans="1:10" x14ac:dyDescent="0.25">
      <c r="A21" s="2" t="s">
        <v>8</v>
      </c>
      <c r="B21" s="2" t="s">
        <v>147</v>
      </c>
      <c r="C21" s="2" t="s">
        <v>147</v>
      </c>
      <c r="E21" s="37">
        <v>45</v>
      </c>
      <c r="F21" s="39">
        <f t="shared" si="0"/>
        <v>50</v>
      </c>
      <c r="G21" s="41"/>
      <c r="H21" s="41"/>
      <c r="I21" s="40"/>
      <c r="J21" s="40"/>
    </row>
    <row r="22" spans="1:10" x14ac:dyDescent="0.25">
      <c r="A22" s="2" t="s">
        <v>5</v>
      </c>
      <c r="B22" s="2" t="s">
        <v>147</v>
      </c>
      <c r="C22" s="2" t="s">
        <v>147</v>
      </c>
      <c r="E22" s="37">
        <v>50</v>
      </c>
      <c r="F22" s="39"/>
      <c r="G22" s="41"/>
      <c r="H22" s="41"/>
      <c r="I22" s="40"/>
      <c r="J22" s="40"/>
    </row>
    <row r="23" spans="1:10" x14ac:dyDescent="0.25">
      <c r="A23" s="2">
        <v>997</v>
      </c>
      <c r="B23" s="2" t="s">
        <v>147</v>
      </c>
      <c r="C23" s="2" t="s">
        <v>147</v>
      </c>
    </row>
    <row r="24" spans="1:10" x14ac:dyDescent="0.25">
      <c r="A24" s="2" t="s">
        <v>12</v>
      </c>
      <c r="B24" s="2" t="s">
        <v>148</v>
      </c>
      <c r="C24" s="2" t="s">
        <v>148</v>
      </c>
    </row>
    <row r="25" spans="1:10" x14ac:dyDescent="0.25">
      <c r="A25" s="2" t="s">
        <v>15</v>
      </c>
      <c r="B25" s="2" t="s">
        <v>148</v>
      </c>
      <c r="C25" s="2" t="s">
        <v>148</v>
      </c>
    </row>
    <row r="26" spans="1:10" x14ac:dyDescent="0.25">
      <c r="A26" s="2" t="s">
        <v>28</v>
      </c>
      <c r="B26" s="2" t="s">
        <v>148</v>
      </c>
      <c r="C26" s="2" t="s">
        <v>148</v>
      </c>
    </row>
    <row r="27" spans="1:10" x14ac:dyDescent="0.25">
      <c r="A27" s="2" t="s">
        <v>17</v>
      </c>
      <c r="B27" s="2" t="s">
        <v>148</v>
      </c>
      <c r="C27" s="2" t="s">
        <v>148</v>
      </c>
    </row>
    <row r="28" spans="1:10" x14ac:dyDescent="0.25">
      <c r="A28" s="2" t="s">
        <v>29</v>
      </c>
      <c r="B28" s="2" t="s">
        <v>148</v>
      </c>
      <c r="C28" s="2" t="s">
        <v>148</v>
      </c>
    </row>
    <row r="29" spans="1:10" x14ac:dyDescent="0.25">
      <c r="A29" s="2" t="s">
        <v>16</v>
      </c>
      <c r="B29" s="2" t="s">
        <v>148</v>
      </c>
      <c r="C29" s="2" t="s">
        <v>148</v>
      </c>
    </row>
    <row r="30" spans="1:10" x14ac:dyDescent="0.25">
      <c r="A30" s="2" t="s">
        <v>11</v>
      </c>
      <c r="B30" s="2" t="s">
        <v>149</v>
      </c>
      <c r="C30" s="2" t="s">
        <v>149</v>
      </c>
    </row>
    <row r="31" spans="1:10" x14ac:dyDescent="0.25">
      <c r="A31" s="2" t="s">
        <v>272</v>
      </c>
      <c r="B31" s="76" t="s">
        <v>155</v>
      </c>
      <c r="C31" s="76" t="s">
        <v>155</v>
      </c>
    </row>
    <row r="32" spans="1:10" x14ac:dyDescent="0.25">
      <c r="A32" s="2" t="s">
        <v>266</v>
      </c>
      <c r="B32" s="76" t="s">
        <v>155</v>
      </c>
      <c r="C32" s="76" t="s">
        <v>155</v>
      </c>
    </row>
    <row r="33" spans="1:3" x14ac:dyDescent="0.25">
      <c r="A33" s="2">
        <v>999</v>
      </c>
      <c r="B33" s="76" t="s">
        <v>155</v>
      </c>
      <c r="C33" s="76" t="s">
        <v>155</v>
      </c>
    </row>
    <row r="34" spans="1:3" x14ac:dyDescent="0.25">
      <c r="A34" s="2" t="s">
        <v>268</v>
      </c>
      <c r="B34" s="76" t="s">
        <v>155</v>
      </c>
      <c r="C34" s="76" t="s">
        <v>155</v>
      </c>
    </row>
    <row r="35" spans="1:3" x14ac:dyDescent="0.25">
      <c r="A35" s="2" t="s">
        <v>269</v>
      </c>
      <c r="B35" s="76" t="s">
        <v>155</v>
      </c>
      <c r="C35" s="76" t="s">
        <v>155</v>
      </c>
    </row>
    <row r="36" spans="1:3" x14ac:dyDescent="0.25">
      <c r="A36" s="2" t="s">
        <v>270</v>
      </c>
      <c r="B36" s="76" t="s">
        <v>155</v>
      </c>
      <c r="C36" s="76" t="s">
        <v>155</v>
      </c>
    </row>
    <row r="37" spans="1:3" x14ac:dyDescent="0.25">
      <c r="A37" s="2" t="s">
        <v>271</v>
      </c>
      <c r="B37" s="76" t="s">
        <v>155</v>
      </c>
      <c r="C37" s="76" t="s">
        <v>155</v>
      </c>
    </row>
    <row r="38" spans="1:3" x14ac:dyDescent="0.25">
      <c r="A38" s="2" t="s">
        <v>168</v>
      </c>
      <c r="B38" s="76" t="s">
        <v>155</v>
      </c>
      <c r="C38" s="76" t="s">
        <v>155</v>
      </c>
    </row>
    <row r="39" spans="1:3" x14ac:dyDescent="0.25">
      <c r="A39" s="2" t="s">
        <v>169</v>
      </c>
      <c r="B39" s="76" t="s">
        <v>155</v>
      </c>
      <c r="C39" s="76" t="s">
        <v>155</v>
      </c>
    </row>
  </sheetData>
  <sheetProtection password="ED4B" sheet="1" objects="1" scenarios="1"/>
  <mergeCells count="3">
    <mergeCell ref="E3:F3"/>
    <mergeCell ref="G3:H3"/>
    <mergeCell ref="I3:J3"/>
  </mergeCells>
  <pageMargins left="0.511811024" right="0.511811024" top="0.78740157499999996" bottom="0.78740157499999996" header="0.31496062000000002" footer="0.31496062000000002"/>
  <ignoredErrors>
    <ignoredError sqref="I5 G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tabColor theme="9" tint="0.39997558519241921"/>
  </sheetPr>
  <dimension ref="A1:B11"/>
  <sheetViews>
    <sheetView zoomScaleNormal="100" workbookViewId="0">
      <pane ySplit="1" topLeftCell="A5" activePane="bottomLeft" state="frozen"/>
      <selection activeCell="D28" sqref="D28"/>
      <selection pane="bottomLeft" activeCell="B18" sqref="B18"/>
    </sheetView>
  </sheetViews>
  <sheetFormatPr defaultRowHeight="15" x14ac:dyDescent="0.2"/>
  <cols>
    <col min="1" max="1" width="9.140625" style="78"/>
    <col min="2" max="2" width="109.28515625" style="79" customWidth="1"/>
    <col min="3" max="16384" width="9.140625" style="42"/>
  </cols>
  <sheetData>
    <row r="1" spans="1:2" ht="19.5" customHeight="1" x14ac:dyDescent="0.2">
      <c r="A1" s="48" t="s">
        <v>136</v>
      </c>
      <c r="B1" s="50" t="s">
        <v>137</v>
      </c>
    </row>
    <row r="2" spans="1:2" x14ac:dyDescent="0.2">
      <c r="A2" s="33" t="s">
        <v>274</v>
      </c>
      <c r="B2" s="34" t="s">
        <v>138</v>
      </c>
    </row>
    <row r="3" spans="1:2" ht="153" x14ac:dyDescent="0.2">
      <c r="A3" s="80" t="s">
        <v>275</v>
      </c>
      <c r="B3" s="77" t="s">
        <v>139</v>
      </c>
    </row>
    <row r="4" spans="1:2" ht="186" customHeight="1" x14ac:dyDescent="0.2">
      <c r="A4" s="81" t="s">
        <v>276</v>
      </c>
      <c r="B4" s="82" t="s">
        <v>300</v>
      </c>
    </row>
    <row r="5" spans="1:2" ht="42.75" customHeight="1" x14ac:dyDescent="0.2">
      <c r="A5" s="81" t="s">
        <v>277</v>
      </c>
      <c r="B5" s="82" t="s">
        <v>304</v>
      </c>
    </row>
    <row r="6" spans="1:2" ht="42.75" customHeight="1" x14ac:dyDescent="0.2">
      <c r="A6" s="81" t="s">
        <v>278</v>
      </c>
      <c r="B6" s="82" t="s">
        <v>267</v>
      </c>
    </row>
    <row r="7" spans="1:2" ht="140.25" x14ac:dyDescent="0.2">
      <c r="A7" s="81" t="s">
        <v>279</v>
      </c>
      <c r="B7" s="82" t="s">
        <v>273</v>
      </c>
    </row>
    <row r="8" spans="1:2" ht="25.5" x14ac:dyDescent="0.2">
      <c r="A8" s="81">
        <v>2.4</v>
      </c>
      <c r="B8" s="82" t="s">
        <v>299</v>
      </c>
    </row>
    <row r="9" spans="1:2" ht="25.5" x14ac:dyDescent="0.2">
      <c r="A9" s="81">
        <v>2.5</v>
      </c>
      <c r="B9" s="82" t="s">
        <v>301</v>
      </c>
    </row>
    <row r="10" spans="1:2" ht="76.5" x14ac:dyDescent="0.2">
      <c r="A10" s="81">
        <v>2.6</v>
      </c>
      <c r="B10" s="82" t="s">
        <v>303</v>
      </c>
    </row>
    <row r="11" spans="1:2" ht="51" x14ac:dyDescent="0.2">
      <c r="A11" s="81">
        <v>2.7</v>
      </c>
      <c r="B11" s="82" t="s">
        <v>329</v>
      </c>
    </row>
  </sheetData>
  <sheetProtection password="ED4B" sheet="1" objects="1" scenarios="1"/>
  <pageMargins left="0.511811024" right="0.511811024" top="0.78740157499999996" bottom="0.78740157499999996" header="0.31496062000000002" footer="0.31496062000000002"/>
  <ignoredErrors>
    <ignoredError sqref="A5:A7 A2:A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17</vt:i4>
      </vt:variant>
    </vt:vector>
  </HeadingPairs>
  <TitlesOfParts>
    <vt:vector size="25" baseType="lpstr">
      <vt:lpstr>Ativos</vt:lpstr>
      <vt:lpstr>Passivos</vt:lpstr>
      <vt:lpstr>Demais</vt:lpstr>
      <vt:lpstr>Excedentes</vt:lpstr>
      <vt:lpstr>Calculo CRmerc</vt:lpstr>
      <vt:lpstr>Racional de Calculo</vt:lpstr>
      <vt:lpstr>Tabelas</vt:lpstr>
      <vt:lpstr>Versões</vt:lpstr>
      <vt:lpstr>calc_total_ativos</vt:lpstr>
      <vt:lpstr>codgrupo_excedentes</vt:lpstr>
      <vt:lpstr>Ativos!EST419_</vt:lpstr>
      <vt:lpstr>Ativos!EST419_1</vt:lpstr>
      <vt:lpstr>Passivos!EST420_</vt:lpstr>
      <vt:lpstr>Demais!EST421_</vt:lpstr>
      <vt:lpstr>Demais!EST421_1</vt:lpstr>
      <vt:lpstr>Excedentes!EST422_</vt:lpstr>
      <vt:lpstr>excedentes</vt:lpstr>
      <vt:lpstr>grupo</vt:lpstr>
      <vt:lpstr>matriz_fatores</vt:lpstr>
      <vt:lpstr>rel_indices</vt:lpstr>
      <vt:lpstr>rel_juros</vt:lpstr>
      <vt:lpstr>vert_cambial</vt:lpstr>
      <vt:lpstr>vert_indices</vt:lpstr>
      <vt:lpstr>vert_pre</vt:lpstr>
      <vt:lpstr>vet_exposicoes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thiagobd</dc:creator>
  <cp:lastModifiedBy>Marconi Couto de Jesus</cp:lastModifiedBy>
  <cp:lastPrinted>2015-01-13T17:14:28Z</cp:lastPrinted>
  <dcterms:created xsi:type="dcterms:W3CDTF">2014-01-14T17:56:27Z</dcterms:created>
  <dcterms:modified xsi:type="dcterms:W3CDTF">2022-02-03T20:26:08Z</dcterms:modified>
</cp:coreProperties>
</file>