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marco.diniz\Downloads\"/>
    </mc:Choice>
  </mc:AlternateContent>
  <xr:revisionPtr revIDLastSave="0" documentId="8_{BF2C7E60-4C43-4D5C-8F8C-DB80A841FAB4}" xr6:coauthVersionLast="47" xr6:coauthVersionMax="47" xr10:uidLastSave="{00000000-0000-0000-0000-000000000000}"/>
  <bookViews>
    <workbookView xWindow="28680" yWindow="-165" windowWidth="29040" windowHeight="15720" xr2:uid="{321102F0-8E1C-48F7-8BA9-40880861C3CF}"/>
  </bookViews>
  <sheets>
    <sheet name="FDCO_-_Tramitação_de_C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1" i="1" l="1"/>
  <c r="H231" i="1"/>
  <c r="B231" i="1"/>
  <c r="J230" i="1"/>
  <c r="K230" i="1" s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H153" i="1"/>
  <c r="K153" i="1" s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I89" i="1"/>
  <c r="H89" i="1"/>
  <c r="B89" i="1"/>
  <c r="J88" i="1"/>
  <c r="K88" i="1" s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J6" i="1"/>
  <c r="I6" i="1"/>
  <c r="H6" i="1"/>
  <c r="K6" i="1" s="1"/>
  <c r="B6" i="1"/>
  <c r="J89" i="1" l="1"/>
  <c r="K89" i="1" s="1"/>
  <c r="J231" i="1"/>
  <c r="K231" i="1" s="1"/>
</calcChain>
</file>

<file path=xl/sharedStrings.xml><?xml version="1.0" encoding="utf-8"?>
<sst xmlns="http://schemas.openxmlformats.org/spreadsheetml/2006/main" count="1477" uniqueCount="609">
  <si>
    <t>EMPRESA</t>
  </si>
  <si>
    <t>SETOR</t>
  </si>
  <si>
    <t>LOCALIZAÇÃO</t>
  </si>
  <si>
    <t>PROTOCOLO</t>
  </si>
  <si>
    <t>RESOLUÇÃO</t>
  </si>
  <si>
    <t>INVESTIMENTOS POR FONTE (R$ 1,00)</t>
  </si>
  <si>
    <t>OBJETO DO PLEITO</t>
  </si>
  <si>
    <t>MUNICÍPIO</t>
  </si>
  <si>
    <t>UF</t>
  </si>
  <si>
    <t>DATA</t>
  </si>
  <si>
    <t>Nº</t>
  </si>
  <si>
    <t>PRÓPRIOS</t>
  </si>
  <si>
    <t>FDCO</t>
  </si>
  <si>
    <t>OUTROS</t>
  </si>
  <si>
    <t>TOTAL</t>
  </si>
  <si>
    <t>I - EM ANÁLISE/REANÁLISE</t>
  </si>
  <si>
    <t>II - APROVADAS</t>
  </si>
  <si>
    <t>UFV BARU GERAÇÃO DE ENERGIA SPE LTDA</t>
  </si>
  <si>
    <t>Infraestrutura</t>
  </si>
  <si>
    <t>Vila Propício</t>
  </si>
  <si>
    <t>GO</t>
  </si>
  <si>
    <t>279/2025</t>
  </si>
  <si>
    <t>Implantação de uma Usina Fotovoltaica com capacidade instalada de 50MW, após concluída irá gerar aproximadamente 14,5MW no SIN.</t>
  </si>
  <si>
    <t>UFV BURITI GERAÇÃO DE ENERGIA SPE LTDA</t>
  </si>
  <si>
    <t>278/2025</t>
  </si>
  <si>
    <t>Eber Bioenergia e Agricultura LTDA</t>
  </si>
  <si>
    <t>Estruturante</t>
  </si>
  <si>
    <t>Montes Claros de Goiás</t>
  </si>
  <si>
    <t>277/2025</t>
  </si>
  <si>
    <t>Construção de uma unidade de produção de etanol a partir do milho, integrada à estrutura industrial já existente</t>
  </si>
  <si>
    <t>Sunergies Tecnologia e Comércio de Aparelhos Eletrônicos LTDA</t>
  </si>
  <si>
    <t>Brasília</t>
  </si>
  <si>
    <t>DF</t>
  </si>
  <si>
    <t>274/2025</t>
  </si>
  <si>
    <t>Construção de 54 usinas solares com painéis fotovoltáicos, cuja capacidade de geração de energia total será de 75,06 MWp. A construção será realizada no Distrito Federal (Região Administrativa de Sobradinho-DF)</t>
  </si>
  <si>
    <t>Hospital TLA LTDA</t>
  </si>
  <si>
    <t>Serviços</t>
  </si>
  <si>
    <t>Trindade</t>
  </si>
  <si>
    <t>275/2025</t>
  </si>
  <si>
    <t>Construção de um hospital com clínica integrada, no município de Trindade/GO. A unidade contará com 200 leitos, dos quais 40 serão destinados à Unidade de Tratamento Intensivo (UTI), e com um Centro de Diagnóstico Avançado, equipado com tecnologia de última geração.</t>
  </si>
  <si>
    <t>RKO Alimentos Ltda.  ( 2a.Apresentação 07/07/2025)</t>
  </si>
  <si>
    <t>Tradicional</t>
  </si>
  <si>
    <t>Campo Grande</t>
  </si>
  <si>
    <t>MS</t>
  </si>
  <si>
    <t>271/2024</t>
  </si>
  <si>
    <t>Modernização e ampliação de unidade de processamento de carne, através de investimentos em equipamentos e modernizações das instalações.</t>
  </si>
  <si>
    <t xml:space="preserve"> HFS Administração e Investimentos Ltda</t>
  </si>
  <si>
    <t>272/2024</t>
  </si>
  <si>
    <t>Armazenagem e soluções administrativas e operacionais de apoio, tem a primeira etapa em andamento e consiste na construção de 3 prédios comerciais, que juntos, somarão 2.020 m2, incluindo Show Room modular, 1080 m2 de Escritórios e Utilidades, 2300 m2 de Oficina de Manutenção</t>
  </si>
  <si>
    <t>UFV Mangaba Geração de Energia SPE Ltda.</t>
  </si>
  <si>
    <t>270/2025</t>
  </si>
  <si>
    <t>Implantação de uma usina de geração de energia fotovoltaica.</t>
  </si>
  <si>
    <t>São Miguel Administradora e Gestora Patrimonial Ltda.</t>
  </si>
  <si>
    <t>Tangará da Serra</t>
  </si>
  <si>
    <t>MT</t>
  </si>
  <si>
    <t>258/2024</t>
  </si>
  <si>
    <t>Modernização e a expansão da empresa, com a implantação de uma Usina Solar Fotovoltaica, energia limpa e renovável, para compensação de energia gerada principalmente, para seus pivôs de irrigação agrícolas e a formação e ainda, reforma de áreas de lavouras de soja, milho, algodão e feijão.</t>
  </si>
  <si>
    <t>Plantae Comércio de Exportação Ltda.</t>
  </si>
  <si>
    <t>Jataí</t>
  </si>
  <si>
    <t>246/2024</t>
  </si>
  <si>
    <t>Modernização das instalações da empresa, aquisição de novos equipamentos, aumento da capacidade produtiva, além do desenvolvimento
de novos produtos derivados do milho.</t>
  </si>
  <si>
    <t>RRX - Comércio de Carnes Ltda.</t>
  </si>
  <si>
    <t>Maracaju</t>
  </si>
  <si>
    <t>250/2024</t>
  </si>
  <si>
    <t>Ampliação e modernização de unidade de processamento de carne elevando sua capacidade de abate.</t>
  </si>
  <si>
    <t>SKS Indústria, Comércio e Serviço para Construção Ltda.</t>
  </si>
  <si>
    <t xml:space="preserve">Brasília </t>
  </si>
  <si>
    <t>249/2024</t>
  </si>
  <si>
    <t>Aquisição da AWM/Shchell - Flexiweld, equipamento de soldagem, utilizado em indústria de metalurgia,
projetado para oferecer versatilidade e eficiência em processo de produção de armação de aço para
construção civil, bem como, o custeio das despesas decorrentes de sua instalação.</t>
  </si>
  <si>
    <t>Pró Boi Carnes Ltda.</t>
  </si>
  <si>
    <t>Cachoeira Alta</t>
  </si>
  <si>
    <t>236/2024</t>
  </si>
  <si>
    <t>Expansão da infraestrutura da empresa, em planta arrendada, com a aquisição de equipamentos especializados para o abate de bovinos.</t>
  </si>
  <si>
    <t>Pegoraro Energia SPE - Ltda.</t>
  </si>
  <si>
    <t>237/2024</t>
  </si>
  <si>
    <t>Implantação de uma Pequena Central Hidrelétrica, a PCH Pegoraro, instalação industrial destinada à produção de energia elétrica, mediante exploração de potencial hidráulico.</t>
  </si>
  <si>
    <t>Baia Grande Agropecuária Ltda.</t>
  </si>
  <si>
    <t>Cáceres</t>
  </si>
  <si>
    <t>226/2024</t>
  </si>
  <si>
    <t>Correção intensiva de solo, através de gradagens, distribuição e aquisição de insumos, sementes, pulverização, enleiramento e outras práticas agrícolas convencionais, implementando práticas de Integração Lavoura-Pecuária (ILP).</t>
  </si>
  <si>
    <t>Concessionaria da Rodovia MS 306 S.A.</t>
  </si>
  <si>
    <t>Concessionárias de rodovias, pontes, túneis e serviços relacionados.</t>
  </si>
  <si>
    <t>Costa Rica, Chapadão do Sul e Cassilândia</t>
  </si>
  <si>
    <t>200/2024</t>
  </si>
  <si>
    <t>Gestão da Rodovia MS 306 (modernização, recuperação, conservação, manutenção, operação, melhorias e ampliação da capacidade do sistema rodoviário).</t>
  </si>
  <si>
    <t>Concessionaria CS MOBI CUIABA SPE S.A. (2ª Apresentação)</t>
  </si>
  <si>
    <t>Cuiabá</t>
  </si>
  <si>
    <t>189/2024</t>
  </si>
  <si>
    <t>Modernização e revitalização do Mercado de Cuiabá (região Central e turística).</t>
  </si>
  <si>
    <t>UFV Feliz Natal Geração de Energia Elétrica Ltda. (Grupo Matrix)</t>
  </si>
  <si>
    <t>Feliz Natal</t>
  </si>
  <si>
    <t>182/2023</t>
  </si>
  <si>
    <t>Geração distribuída (GD) de energia fotovoltaica.</t>
  </si>
  <si>
    <t>SPE Formosa Geração de Energia Ltda. (Grupo Matrix)</t>
  </si>
  <si>
    <t>Santa Rosa</t>
  </si>
  <si>
    <t>185/2023</t>
  </si>
  <si>
    <t>UFV Vera Geração de Energia Elétrica Ltda. (Grupo Matrix)</t>
  </si>
  <si>
    <t>Vera</t>
  </si>
  <si>
    <t>183/2023</t>
  </si>
  <si>
    <t>UFV Agua Boa Geração de Energia Ltda. (Grupo Matrix)</t>
  </si>
  <si>
    <t>Água Boa</t>
  </si>
  <si>
    <t>180/2023</t>
  </si>
  <si>
    <t>Verde 2 Energetica S/A</t>
  </si>
  <si>
    <t>Rio Verde</t>
  </si>
  <si>
    <t>149/2023</t>
  </si>
  <si>
    <t>Auxiliará na estabilidade eletrica favorencendo a atividade de agricultura na regiao, que conta com falhas constantes da concessionaria local, além de gerar empregos locais para a implementação e 
posteriormente, durante sua operação.</t>
  </si>
  <si>
    <t>Colestenia Geração de Energia Ltda.</t>
  </si>
  <si>
    <t>Vila Propício e Goianésia</t>
  </si>
  <si>
    <t>133/2022</t>
  </si>
  <si>
    <r>
      <t xml:space="preserve">Integração de um complexo de geração de energia solar com 350 </t>
    </r>
    <r>
      <rPr>
        <i/>
        <sz val="8"/>
        <color rgb="FF000000"/>
        <rFont val="Arial"/>
        <family val="2"/>
      </rPr>
      <t xml:space="preserve">MW  </t>
    </r>
    <r>
      <rPr>
        <sz val="8"/>
        <color rgb="FF000000"/>
        <rFont val="Arial"/>
        <family val="2"/>
      </rPr>
      <t xml:space="preserve">(430 </t>
    </r>
    <r>
      <rPr>
        <i/>
        <sz val="8"/>
        <color rgb="FF000000"/>
        <rFont val="Arial"/>
        <family val="2"/>
      </rPr>
      <t xml:space="preserve">MWp </t>
    </r>
    <r>
      <rPr>
        <sz val="8"/>
        <color rgb="FF000000"/>
        <rFont val="Arial"/>
        <family val="2"/>
      </rPr>
      <t xml:space="preserve">) de capacidade instalada e, uma vez concluído, injetará 112 </t>
    </r>
    <r>
      <rPr>
        <i/>
        <sz val="8"/>
        <color rgb="FF000000"/>
        <rFont val="Arial"/>
        <family val="2"/>
      </rPr>
      <t xml:space="preserve">MW </t>
    </r>
    <r>
      <rPr>
        <sz val="8"/>
        <color rgb="FF000000"/>
        <rFont val="Arial"/>
        <family val="2"/>
      </rPr>
      <t>médios no Sistema Interligado Nacional a partir do início da operação comercial previsto para março de 2025 (“</t>
    </r>
    <r>
      <rPr>
        <i/>
        <sz val="8"/>
        <color rgb="FF000000"/>
        <rFont val="Arial"/>
        <family val="2"/>
      </rPr>
      <t>Complexo Barro Alto</t>
    </r>
    <r>
      <rPr>
        <sz val="8"/>
        <color rgb="FF000000"/>
        <rFont val="Arial"/>
        <family val="2"/>
      </rPr>
      <t>”).</t>
    </r>
  </si>
  <si>
    <t>Chuveirinho Geração de Energia Ltda.</t>
  </si>
  <si>
    <t>132/2022</t>
  </si>
  <si>
    <r>
      <t xml:space="preserve">Integração de um complexo de geração de energia solar com 350 </t>
    </r>
    <r>
      <rPr>
        <i/>
        <sz val="8"/>
        <color rgb="FF000000"/>
        <rFont val="Arial"/>
        <family val="2"/>
      </rPr>
      <t xml:space="preserve">MW  </t>
    </r>
    <r>
      <rPr>
        <sz val="8"/>
        <color rgb="FF000000"/>
        <rFont val="Arial"/>
        <family val="2"/>
      </rPr>
      <t xml:space="preserve">(430 </t>
    </r>
    <r>
      <rPr>
        <i/>
        <sz val="8"/>
        <color rgb="FF000000"/>
        <rFont val="Arial"/>
        <family val="2"/>
      </rPr>
      <t xml:space="preserve">MWp </t>
    </r>
    <r>
      <rPr>
        <sz val="8"/>
        <color rgb="FF000000"/>
        <rFont val="Arial"/>
        <family val="2"/>
      </rPr>
      <t xml:space="preserve">) de capacidade instalada e, uma vez concluído, injetará 112 </t>
    </r>
    <r>
      <rPr>
        <i/>
        <sz val="8"/>
        <color rgb="FF000000"/>
        <rFont val="Arial"/>
        <family val="2"/>
      </rPr>
      <t xml:space="preserve">MW </t>
    </r>
    <r>
      <rPr>
        <sz val="8"/>
        <color rgb="FF000000"/>
        <rFont val="Arial"/>
        <family val="2"/>
      </rPr>
      <t>médios no Sistema Interligado Nacional a partir do início da operação comercial previsto para março de 2025 (“</t>
    </r>
    <r>
      <rPr>
        <i/>
        <sz val="8"/>
        <color rgb="FF000000"/>
        <rFont val="Arial"/>
        <family val="2"/>
      </rPr>
      <t xml:space="preserve">Complexo Barro Alto </t>
    </r>
    <r>
      <rPr>
        <sz val="8"/>
        <color rgb="FF000000"/>
        <rFont val="Arial"/>
        <family val="2"/>
      </rPr>
      <t>”).</t>
    </r>
  </si>
  <si>
    <t>Flor de Pequi Geração de Energia Ltda.</t>
  </si>
  <si>
    <t>134/2022</t>
  </si>
  <si>
    <t>Lobeira Geração de Energia Ltda.</t>
  </si>
  <si>
    <t>136/2022</t>
  </si>
  <si>
    <r>
      <t xml:space="preserve">Implantação de uma usina de geração de energia fotovoltaica com capacidade instalada de 50 </t>
    </r>
    <r>
      <rPr>
        <i/>
        <sz val="8"/>
        <color rgb="FF000000"/>
        <rFont val="Arial"/>
        <family val="2"/>
      </rPr>
      <t>MW</t>
    </r>
    <r>
      <rPr>
        <i/>
        <sz val="8"/>
        <color rgb="FF000000"/>
        <rFont val="Arial"/>
        <family val="2"/>
      </rPr>
      <t xml:space="preserve">
</t>
    </r>
    <r>
      <rPr>
        <sz val="8"/>
        <color rgb="FF000000"/>
        <rFont val="Arial"/>
        <family val="2"/>
      </rPr>
      <t xml:space="preserve">(61,5 </t>
    </r>
    <r>
      <rPr>
        <i/>
        <sz val="8"/>
        <color rgb="FF000000"/>
        <rFont val="Arial"/>
        <family val="2"/>
      </rPr>
      <t xml:space="preserve">MWp </t>
    </r>
    <r>
      <rPr>
        <sz val="8"/>
        <color rgb="FF000000"/>
        <rFont val="Arial"/>
        <family val="2"/>
      </rPr>
      <t>).</t>
    </r>
  </si>
  <si>
    <t>Umburuçu Geração de Energia Ltda.</t>
  </si>
  <si>
    <t>130/2022</t>
  </si>
  <si>
    <t>Flamboia Geração de Energia Ltda.</t>
  </si>
  <si>
    <t>135/2022</t>
  </si>
  <si>
    <t>Implantação de uma usina de geração de energia fotovoltáica com capacidade instalada de 50 MW (61,5 MWp).</t>
  </si>
  <si>
    <t>Caliandra Geração de Energia Ltda.</t>
  </si>
  <si>
    <t>131/2022</t>
  </si>
  <si>
    <r>
      <t xml:space="preserve">5G Energia, Comercial Importadora e Exportadora Ltda. </t>
    </r>
    <r>
      <rPr>
        <i/>
        <sz val="8"/>
        <color rgb="FF000000"/>
        <rFont val="Arial"/>
        <family val="2"/>
      </rPr>
      <t>(ajuste de Consulta Prévia)</t>
    </r>
  </si>
  <si>
    <t>Professor Jamil</t>
  </si>
  <si>
    <t>114/2022</t>
  </si>
  <si>
    <r>
      <t xml:space="preserve">Implantação de uma usina fotovoltaica com potência de usina de 8.000 </t>
    </r>
    <r>
      <rPr>
        <i/>
        <sz val="8"/>
        <color rgb="FF000000"/>
        <rFont val="Arial"/>
        <family val="2"/>
      </rPr>
      <t>KWp</t>
    </r>
    <r>
      <rPr>
        <sz val="8"/>
        <color rgb="FF000000"/>
        <rFont val="Arial"/>
        <family val="2"/>
      </rPr>
      <t xml:space="preserve"> e produção média mensal de 999.816 </t>
    </r>
    <r>
      <rPr>
        <i/>
        <sz val="8"/>
        <color rgb="FF000000"/>
        <rFont val="Arial"/>
        <family val="2"/>
      </rPr>
      <t>Kwh</t>
    </r>
    <r>
      <rPr>
        <sz val="8"/>
        <color rgb="FF000000"/>
        <rFont val="Arial"/>
        <family val="2"/>
      </rPr>
      <t>.</t>
    </r>
  </si>
  <si>
    <t>Fricó Indústria e Comércio de Alimentos Ltda.</t>
  </si>
  <si>
    <t>Goianésia</t>
  </si>
  <si>
    <t>113/2022</t>
  </si>
  <si>
    <t>Implantação de filial da FRICÓ INDÚSTRIA E COMÉRCIO DE ALIMENTOS LTDA., contendo máquinas e equipamentos; móveis e utensílios; e equipamentos de informática.</t>
  </si>
  <si>
    <t>Ouro Branco Agronegócios Ltda.</t>
  </si>
  <si>
    <t>São Miguel do Araguaia</t>
  </si>
  <si>
    <t>110/2022</t>
  </si>
  <si>
    <t>Possibilitar maior expansão da região Noroeste do Estado de Goiás a partir da implantação de uma unidade de recepção, padronização, armazenamento, expedição, secagem e limpeza de grãos.</t>
  </si>
  <si>
    <t>BC Geração e Comercialização de Energia S.A.</t>
  </si>
  <si>
    <t>Diversos Municípios</t>
  </si>
  <si>
    <t>DF, GO e MT</t>
  </si>
  <si>
    <t>95/2022</t>
  </si>
  <si>
    <t>Implantação de 7 usinas de geração de energia fotovoltaicas, alimentação à rede nacional e apoio à infraestrutura.</t>
  </si>
  <si>
    <t>Rio do Cedro Energia S.A.</t>
  </si>
  <si>
    <t>Lucas do Rio Verde à Tapurah</t>
  </si>
  <si>
    <t>88/2022</t>
  </si>
  <si>
    <t>Implantação da Pequena Central Hidrelétrica – PCH Foz do Cedro, no rio Verde, abrangendo as áreas dos municípios de Lucas do Rio Verde e Sorriso, estado do Mato Grosso, na qualidade de Produtor Independente de Energia Elétrica – PIE.</t>
  </si>
  <si>
    <t>São Salvador Alimentos S.A.</t>
  </si>
  <si>
    <t>Itaberaí e Nova Veneza</t>
  </si>
  <si>
    <t>75/2021</t>
  </si>
  <si>
    <t>Ampliar a capacidade de abate e diversificação de mix, o que demandará investimentos nas unidades de abate e processamento.</t>
  </si>
  <si>
    <t>Rumo S.A. - 2ª Apresentação</t>
  </si>
  <si>
    <t>80/2021</t>
  </si>
  <si>
    <t>UFV GYBR X Consultoria em Gestao e Instalacao Fotovoltaica LTDA</t>
  </si>
  <si>
    <t>Cristalina</t>
  </si>
  <si>
    <t>82/2021</t>
  </si>
  <si>
    <t>Implantação de  usina fotovoltaica</t>
  </si>
  <si>
    <t>LABUTA Agro Cotton - Redex (Recinto Especial para Despacho Aduaneiro de Exportação)</t>
  </si>
  <si>
    <t>Rondonópolis</t>
  </si>
  <si>
    <t>81/2021</t>
  </si>
  <si>
    <t>Movimentação de mercadorias para a exportação e funcionará como um hub logístico
multimodal.</t>
  </si>
  <si>
    <t>UFV GYBR XIII Consultoria em Gestão e Instalação Fotovoltaica Ltda.</t>
  </si>
  <si>
    <t>74/2021</t>
  </si>
  <si>
    <t>Implantação de uma usina fotovoltaica de 50 MW.</t>
  </si>
  <si>
    <t>MEZ9 Energia S.A.</t>
  </si>
  <si>
    <t>Iguatemi</t>
  </si>
  <si>
    <t>02/122021</t>
  </si>
  <si>
    <t>58/2021</t>
  </si>
  <si>
    <t>Realização de obras estruturais para o sistema elétrico que supre a região sul do Mato Grosso do Sul.</t>
  </si>
  <si>
    <t>Guaraná Mineiro Ltda. - 3ª Apresentação</t>
  </si>
  <si>
    <t>Aparecida de Goiânia</t>
  </si>
  <si>
    <t>57/2021</t>
  </si>
  <si>
    <t>Implantação de unidade industrial (refrigenrante).</t>
  </si>
  <si>
    <t>ICEGOL Indústria de Sorvetes Ltda. - 2ª Apresentação</t>
  </si>
  <si>
    <t>Caturaí</t>
  </si>
  <si>
    <t>59/2021</t>
  </si>
  <si>
    <t>Implantação de unidade industrial para se tornar empresa referência no Centro-Oeste e Sudeste como fabricante de sorvetes de iogurte.</t>
  </si>
  <si>
    <t>E79 Mineração Ltda</t>
  </si>
  <si>
    <t>Nossa Senhora do Livramento</t>
  </si>
  <si>
    <t>77/2021</t>
  </si>
  <si>
    <t>Extração e processamento de minério de metais preciosos.</t>
  </si>
  <si>
    <t>Companhia Hidroelétrica São Patrício - CHESP</t>
  </si>
  <si>
    <t>Itapaci, Nova Glória e Rialma</t>
  </si>
  <si>
    <t>78/2021</t>
  </si>
  <si>
    <t>Construção da Linha de Transmissão em 69 kV ITAPACI / RIALMA (circuito II) e  Ampliação da SE RIALMA I.</t>
  </si>
  <si>
    <t>Elleven Energy &amp; Enviroment S. A</t>
  </si>
  <si>
    <t>Caldas Novas, Itumbiara, Jussara e Inhumas</t>
  </si>
  <si>
    <t>55/2021</t>
  </si>
  <si>
    <t>Implantação, instalação, desenvolvimento e operação de 4 centrais geradoras de energia solar (usina fotovoltaica).</t>
  </si>
  <si>
    <t>MEZ3 Energia S.A.</t>
  </si>
  <si>
    <t>56/2021</t>
  </si>
  <si>
    <t>Reforço estrutural do sistema elétrico da região.</t>
  </si>
  <si>
    <t>ERR Empreendimento Imobiliário LTDA. (Reanalisada)</t>
  </si>
  <si>
    <t>Corumbá</t>
  </si>
  <si>
    <t>96/2022</t>
  </si>
  <si>
    <t>Implantação de cinco parques solares de 1,3 MWp, contemplando aquisição de equipamentos (placas solares e Inversores), interligação com a rede de concessionária, com infraestrturua da implantação.</t>
  </si>
  <si>
    <t>Hidroelétrica Chapadão LTDA. (Reanalisada)</t>
  </si>
  <si>
    <t xml:space="preserve">Chapadão do Sul                      e Cassilândia </t>
  </si>
  <si>
    <t>89/2022</t>
  </si>
  <si>
    <t> Implantação de uma Central Geradora Hidrelétrica (CGH). </t>
  </si>
  <si>
    <t>Nexa Recursos Minerais S/A - 2ª Apresentação</t>
  </si>
  <si>
    <t>Aripuanã</t>
  </si>
  <si>
    <t>17/2019</t>
  </si>
  <si>
    <t>Implantação de unidade de processamento (minério polimetálico sulfetado).</t>
  </si>
  <si>
    <t>Companhia Thermas do Rio Quente</t>
  </si>
  <si>
    <t>Rio Quente</t>
  </si>
  <si>
    <t>04/2019</t>
  </si>
  <si>
    <t>Construção de um hotel.</t>
  </si>
  <si>
    <r>
      <t>Caiapó Agrícola Ltda (nova CP 2018)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(revogada em 03/10/2018)</t>
    </r>
  </si>
  <si>
    <t>Paranaíba</t>
  </si>
  <si>
    <t>03/10/2018 19/04/2018</t>
  </si>
  <si>
    <r>
      <t>23/2018 (revogação)   08/2018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(aprovação)</t>
    </r>
  </si>
  <si>
    <t>Produção de cana-de-açucar.</t>
  </si>
  <si>
    <t>CERN - Campania Energia Renovável S.A. (nova CP 2018)  (revogada em 03/10/2018)</t>
  </si>
  <si>
    <t>03/10/2018 23/04/2018</t>
  </si>
  <si>
    <t>22/2018 (revogação)     11/2018 (aprovação)</t>
  </si>
  <si>
    <t>Realocação de uma unidade produtora de Etanol.</t>
  </si>
  <si>
    <t>13/2017</t>
  </si>
  <si>
    <t>Construção de um hotel horizontal c/ soluções inéditas e inovadoras.</t>
  </si>
  <si>
    <t>Alcooad Indústria de Etanol Ltda.</t>
  </si>
  <si>
    <t>Nova Marilândia</t>
  </si>
  <si>
    <t>11/2017</t>
  </si>
  <si>
    <t>Instalação de uma planta de industrialização de milho para produção de etanol anidro e hidratado.</t>
  </si>
  <si>
    <t>Caiapó Agrícola  Ltda</t>
  </si>
  <si>
    <t>078/2016</t>
  </si>
  <si>
    <t>CERN - Campania Energia Renovável S.A.</t>
  </si>
  <si>
    <t>079/2016</t>
  </si>
  <si>
    <t>PCH Jauru</t>
  </si>
  <si>
    <t>Reserva do Cabaçal</t>
  </si>
  <si>
    <t>076/2016</t>
  </si>
  <si>
    <t>Construção de uma Pequena Central Hidrelétrica.</t>
  </si>
  <si>
    <t xml:space="preserve">PCH Juina </t>
  </si>
  <si>
    <t>Campos de Julio</t>
  </si>
  <si>
    <t>077/2016</t>
  </si>
  <si>
    <t>CPX Goiana Mineração S/A. (NOVA)</t>
  </si>
  <si>
    <t>Formosa</t>
  </si>
  <si>
    <t>068/2016</t>
  </si>
  <si>
    <t>Mineração e fabricação de cimento.</t>
  </si>
  <si>
    <t>Eucalipto Brasil S.A.</t>
  </si>
  <si>
    <t>Ribas do Rio Pardo</t>
  </si>
  <si>
    <t>066/2016</t>
  </si>
  <si>
    <t>Implantação e Manutenção de Floresta de Eucalipto para produção de papel e celulose.</t>
  </si>
  <si>
    <t>Concessionária Rota do Oeste S.A.</t>
  </si>
  <si>
    <t>060/2015</t>
  </si>
  <si>
    <t>Conservação, Recuperação e Ampliação da BR-163 MT.</t>
  </si>
  <si>
    <t xml:space="preserve">Fibria-MS Celulose Sul Mato-Grossense Ltda. </t>
  </si>
  <si>
    <t>Três Lagoas</t>
  </si>
  <si>
    <t>058/2015</t>
  </si>
  <si>
    <t>Instalação de nova linha de produção de celulose em Três Lagoas-MS.</t>
  </si>
  <si>
    <t xml:space="preserve">Companhia Thermas do Rio Quente </t>
  </si>
  <si>
    <t>055/2015</t>
  </si>
  <si>
    <t>Ampliar e modernizar suas instalações, que visam o fortaleciomento e o crescimento do turismo no estado de Goiás.</t>
  </si>
  <si>
    <t>Concessionária de Rodovias Minas Gerais Goiás S/A - MGO</t>
  </si>
  <si>
    <t>GO e MG</t>
  </si>
  <si>
    <t>054/2015</t>
  </si>
  <si>
    <t>Atender ao Contrato de Concessão nº 001/2013 - Parte VII, visando as melhores práticas em todas as frentes de serviços estabelecidos na PER.</t>
  </si>
  <si>
    <t>ADM do Brasil Ltda.</t>
  </si>
  <si>
    <t>047/2014</t>
  </si>
  <si>
    <t>Construção de uma unidade de produção de Proteína Vegetal a partir da soja.</t>
  </si>
  <si>
    <t>J. A. Konzen e CIA Ltda.</t>
  </si>
  <si>
    <t>Tabaporã</t>
  </si>
  <si>
    <t>046/2014</t>
  </si>
  <si>
    <t>Construção e Operação de Usina.</t>
  </si>
  <si>
    <t xml:space="preserve">CPX Goiana Mineração S.A. </t>
  </si>
  <si>
    <t>044/2014</t>
  </si>
  <si>
    <t>Implementação de Fábrica de Cimento.</t>
  </si>
  <si>
    <t>043/2014</t>
  </si>
  <si>
    <t>049/2015</t>
  </si>
  <si>
    <t>Resíduo Zero Ambiental Ltda.</t>
  </si>
  <si>
    <t>Guapó</t>
  </si>
  <si>
    <t>036/2014</t>
  </si>
  <si>
    <t>Implantação de um Aterro Industrial e Sanitário para depósito de resíduos urbanos e industriais.</t>
  </si>
  <si>
    <t>Hospital Lúcio Rebelo Ltda.</t>
  </si>
  <si>
    <t>Goiânia</t>
  </si>
  <si>
    <t>035/2014</t>
  </si>
  <si>
    <t>Ampliação, modernização e 
implantação de suas instalações.</t>
  </si>
  <si>
    <t>Viação Xavante Ltda</t>
  </si>
  <si>
    <t>GO e MT</t>
  </si>
  <si>
    <t>033/2014</t>
  </si>
  <si>
    <t>Modernização de Instalações Físicas e Renovação parcial da frota de transporte.</t>
  </si>
  <si>
    <t>CRPE HOLDING S.A</t>
  </si>
  <si>
    <t>018/2013</t>
  </si>
  <si>
    <t>Instalação Industrial para processamento de madeira.</t>
  </si>
  <si>
    <t>Terras Empreendimentos Imobiliários SPE 05 Ltda.</t>
  </si>
  <si>
    <t>Bonito</t>
  </si>
  <si>
    <t>015/2013</t>
  </si>
  <si>
    <t>Construção e Implantação de Resort.</t>
  </si>
  <si>
    <t>Usina Serra do Caiapó S.A</t>
  </si>
  <si>
    <t>Ciência, Tecnologia e Inovação</t>
  </si>
  <si>
    <t>Montividiu</t>
  </si>
  <si>
    <t>014/2013</t>
  </si>
  <si>
    <t>Ampliação da Capacidade Produtiva.</t>
  </si>
  <si>
    <t>STEMAC S.A Grupos Geradores</t>
  </si>
  <si>
    <t>Itumbiara</t>
  </si>
  <si>
    <t>011/2013</t>
  </si>
  <si>
    <t>Centro de Distribuição Integrado.</t>
  </si>
  <si>
    <t>Eldorado Brasil Celulose S.A</t>
  </si>
  <si>
    <t>007/2013</t>
  </si>
  <si>
    <t>Expansão (2ª linha de produção).</t>
  </si>
  <si>
    <t>MMC Automotores do Brasil Ltda</t>
  </si>
  <si>
    <t>Catalão</t>
  </si>
  <si>
    <t>010/2013</t>
  </si>
  <si>
    <t>Implantação de Centro Logístico e Ind.</t>
  </si>
  <si>
    <t>III - DEVOLVIDAS/REVOGADAS/ARQUIVADAS/SUSPENSAS/INDEFERIDAS/EXPIRADAS</t>
  </si>
  <si>
    <t>Dona Cota Alimentos Ltda.</t>
  </si>
  <si>
    <t>Bela Vista de Goiás</t>
  </si>
  <si>
    <t>265/2025</t>
  </si>
  <si>
    <t>Implantação de uma nova unidade fabril, para expansão de empresa que adquire cereais de produtores terceirizados e faz todo o processo de industrialização, com máquinas de última geração, que beneficiam, selecionam eletronicamente e empacotam os produtos; com a construção de um galpão e um setor administrativo.</t>
  </si>
  <si>
    <t>Rialma Agropecuária Ltda.</t>
  </si>
  <si>
    <t>São Domingos</t>
  </si>
  <si>
    <t>266/2025</t>
  </si>
  <si>
    <t>Implantação de área irrigada, onde serão feitos cortes de silagem, para a produção de rações para os animais que estão no confinamento; com instalação de pivôs, adutoras, sistema de bombeamento e instalação de sistema de energia fotovoltaica na sede da empresa.</t>
  </si>
  <si>
    <t>Amazonas Industria e Comercio de Polpas de Frutas Ltda.</t>
  </si>
  <si>
    <t>257/2024</t>
  </si>
  <si>
    <t>Estruturação de uma unidade de processamento de açaí, com a aquisição de máquinas e equipamentos para a fabricação de produtos industrializados e a implantação de uma lavoura de açaí.</t>
  </si>
  <si>
    <t>PMT - Photonex Comercio de Material Elétrico Ltda. ( Expirado o termo de enquadramento em  09/05/2025)</t>
  </si>
  <si>
    <t>Águas Lindas de Goiás</t>
  </si>
  <si>
    <t>253/2024</t>
  </si>
  <si>
    <t>Construção de três Parques Logísticos Fotovoltaicos de 5MW, para a geração de energia, com o posterior aluguel do potencial instalado da geração fotovoltaica.</t>
  </si>
  <si>
    <t>Agropecuária Canto do Buriti Ltda.                  ( Projeto indeferido pela CEF  em  19/05/2025)</t>
  </si>
  <si>
    <t>Nova Brasilândia</t>
  </si>
  <si>
    <t>247/2024</t>
  </si>
  <si>
    <t>Construção de 01 armazém com capacidade estática para armazenagem e a implantação de um projeto de irrigação através de pivô central.</t>
  </si>
  <si>
    <t>RKO Alimentos Ltda.                                         ( Projeto indeferido pelo BRDE  em  24/04/2025)</t>
  </si>
  <si>
    <t>204/2024</t>
  </si>
  <si>
    <t>Plantae Comércio de Exportação Ltda. (Consulta Prévia Expirada em 28.03.2025)</t>
  </si>
  <si>
    <t>Modernização das instalações da
empresa, aquisição de novos equipamentos, aumento da capacidade produtiva, além do desenvolvimento
de novos produtos derivados do milho.</t>
  </si>
  <si>
    <t>Pró Boi Carnes Ltda. (Consulta Prévia Expirada em 21.03.2025)</t>
  </si>
  <si>
    <t>expansão da infraestrutura da empresa, em planta arrendada.</t>
  </si>
  <si>
    <t>Baia Grande Agropecuária Ltda. (Consulta Prévia Expirada em 09.03.2025)</t>
  </si>
  <si>
    <t>Correção intensiva de solo, através de gradagens, distribuição e aquisição de insumos, sementes,
pulverização, enleiramento e outras práticas agrícolas convencionais, implementação de práticas de
Integração Lavoura-Pecuária (ILP).</t>
  </si>
  <si>
    <t>Agromarca Agronegócios Ltda. (Consulta Prévia Expirada em 08.12.2024)</t>
  </si>
  <si>
    <t>Aparecida do Rio Doce</t>
  </si>
  <si>
    <t>214/2024</t>
  </si>
  <si>
    <t>Instalação de sistemas de irrigação, juntamente com a construção de um barracão, abertura de área para plantio de grãos e correção do solo.</t>
  </si>
  <si>
    <t>Sunfor Participações Ltda. (Consulta Prévia Expirada em 02.12.2024)</t>
  </si>
  <si>
    <t>Padre Bernardo</t>
  </si>
  <si>
    <t>215/2024</t>
  </si>
  <si>
    <t>Construção de uma barragem PCH, construção de barramento e casa de máquinas; comportas de segurança junto ao barramento; uma adutora, para canalizar o rio para as tubulações ligadas à turbina, possibilitando a geração da energia.</t>
  </si>
  <si>
    <t>Chopp Dom Fiorelo Ltda. (Consulta Prévia Expirada em 10.11.2024)</t>
  </si>
  <si>
    <t>Naviraí</t>
  </si>
  <si>
    <t>201/2024</t>
  </si>
  <si>
    <r>
      <t xml:space="preserve">Construção da sede e da indústria da cervejaria contemplando setores industrial, administrativo, estoque, logística e área destinada a resíduos, com estação de tratamento de efluentes e previsão de produção no </t>
    </r>
    <r>
      <rPr>
        <i/>
        <sz val="8"/>
        <color rgb="FF000000"/>
        <rFont val="Arial"/>
        <family val="2"/>
      </rPr>
      <t>star-up</t>
    </r>
    <r>
      <rPr>
        <sz val="8"/>
        <color rgb="FF000000"/>
        <rFont val="Arial"/>
        <family val="2"/>
      </rPr>
      <t>.</t>
    </r>
  </si>
  <si>
    <t>Agro Veneza Ltda. (Consulta Prévia Expirada em 18.11.2024)</t>
  </si>
  <si>
    <t>Cultivo de soja</t>
  </si>
  <si>
    <t>Brasnorte</t>
  </si>
  <si>
    <t>203/2024</t>
  </si>
  <si>
    <t>Construção de silos metálicos para atender à conexão entre a capacidade de armazenamento e a produção de grãos no Brasil.</t>
  </si>
  <si>
    <t>Calcário Brical Ltda. (Consulta Prévia Expirada em 18.11.2024)</t>
  </si>
  <si>
    <t>Barra do Bugres</t>
  </si>
  <si>
    <t>202/2024</t>
  </si>
  <si>
    <t>Construção de uma indústria de calcinação de calcário, com toda a sua linha de moagem, energia fotovoltaica para suprir sua demanda, a compra de escavadeira, motoniveladora, carregadeira e um caminhão comboio.</t>
  </si>
  <si>
    <t>Maxi Investimentos e Participações Ltda. (Consulta Prévia Arquivada em 09.09.2024)</t>
  </si>
  <si>
    <t>Cocalinho</t>
  </si>
  <si>
    <t>205/2024</t>
  </si>
  <si>
    <t>Expansão da empresa, com a implantação de uma unidade armazenadora de grãos e um galpão agrícola que irá abrigar os implementos.</t>
  </si>
  <si>
    <t>Squelch Telecomunicações e Veículos Ltda. (Consulta Prévia Expirada em 02.09.2024)</t>
  </si>
  <si>
    <t>Comércio por Atacado de Automóveis etc</t>
  </si>
  <si>
    <t>198/2024</t>
  </si>
  <si>
    <t>Expansão estrutural e ferramental para atender a demanda existente. E ainda, atingir melhores condições de compra e importação; treinamento para o pessoal; e
pesquisa de novos produtos e métodos fabris.</t>
  </si>
  <si>
    <t>Ribeirão do Salto Energia Ltda. (Consulta Prévia Expirada em 05.08.2024)</t>
  </si>
  <si>
    <t xml:space="preserve"> Geração de Energia Elétrica</t>
  </si>
  <si>
    <t>Mineiros</t>
  </si>
  <si>
    <t>190/2024</t>
  </si>
  <si>
    <t>Implantação de uma Central Geradora Hidrelétrica (CGH), em área de vocação para o desenvolvimento de usinas de geração de energia hídrica.</t>
  </si>
  <si>
    <t>RRP Energia Ltda. (Consulta Prévia Expirada em 05.08.2024)</t>
  </si>
  <si>
    <t>Tapurah</t>
  </si>
  <si>
    <t>191/2024</t>
  </si>
  <si>
    <t>Implantação de unidade para produção de derivados de milho; para produção de etanol hidratado/etanol anidro e energia; e para armazenagem de grãos e de etanol, além de estações para tratamento de águas e de efluentes e estrutura administrativa.</t>
  </si>
  <si>
    <t>Rio Nascente Energia S/A (Consulta Prévia Expirada em 21.05.2024)</t>
  </si>
  <si>
    <t xml:space="preserve">  Geração de Energia Elétrica</t>
  </si>
  <si>
    <t>Paraíso das Águas</t>
  </si>
  <si>
    <t>172/2023</t>
  </si>
  <si>
    <t>Implantação de uma Pequena Central Hidroelétrica - PCH.</t>
  </si>
  <si>
    <t>UFV Nova Mutum Geração de Energia Elétrica Ltda. (Grupo Matrix) (Consulta Prévia Cancelada/Arquivada em 22.02.2024)</t>
  </si>
  <si>
    <t>Nova Mutum</t>
  </si>
  <si>
    <t>184/2023</t>
  </si>
  <si>
    <t>Raiz Agrícola LTDA (Autorização Indeferida pela CAIXA em 11.01.2024)</t>
  </si>
  <si>
    <t>São Miguel do Araguaia e Porteirão</t>
  </si>
  <si>
    <t>148/2023</t>
  </si>
  <si>
    <t>Plantio e colheita mecanizados dentro da Rotação de Culturas como: Gerenciamento de residuos sólidos; Programas socioambientais com colaboradores e sociedade; Programas de monitoramento água, solo, ar; e Programas de monitoramento de queimadas.</t>
  </si>
  <si>
    <t>Concessionaria CS MOBI CUIABA SPE S.A. (Consulta Prévia Indeferida em 09.01.2024)</t>
  </si>
  <si>
    <t>...</t>
  </si>
  <si>
    <t>Balbinos Agroindustrial - EIRELI (Consulta Prévia Indeferida, por perda de prazo em 11.12.2023)</t>
  </si>
  <si>
    <t xml:space="preserve"> Abate de Bovinos</t>
  </si>
  <si>
    <t>Sidrolândia</t>
  </si>
  <si>
    <t>Expansão do Frigorífico na parte de graxaria, curral, desossa e embarque de animais para abate e ainda, a aquisição de uma usina fotovoltaica para consumo do frigorífico.</t>
  </si>
  <si>
    <t>Choop Dom Fiorelo Ltda. (Consulta Prévia Indeferida, por perda de prazo em 11.12.2023)</t>
  </si>
  <si>
    <t xml:space="preserve"> Fabricação de cervejas e chopes</t>
  </si>
  <si>
    <t>Visa a construção da sede e da indústria da cervejaria contemplando setores industrial, administrativo, estoque, logística e área destinada à resíduos e estação de tratamento de efluentes.</t>
  </si>
  <si>
    <t>Maju Agronegócios Ltda. (Termo de Enquadramento vencido em, 09.09.2023)</t>
  </si>
  <si>
    <t>Joviânia</t>
  </si>
  <si>
    <t>29/03/2023 01/02/2023</t>
  </si>
  <si>
    <t>143/2023 (aprovação) 141/2023 (revogação)</t>
  </si>
  <si>
    <t>Implantação de silos de armazenagem de grãos na Fazenda Três Princesas, localizada na cidade de Joviânia – GO. Para dar maior expansão à fazenda do Sr. manassés e de produtores daquela região possibilitando a armazenagem de grãos também de terceiros.</t>
  </si>
  <si>
    <r>
      <t xml:space="preserve">Ponto Forte Comércio e Representação de Insumos Agropecuários LTDA (Desistência por parte da Empresa p/ seguir adiante com o Projeto - </t>
    </r>
    <r>
      <rPr>
        <i/>
        <sz val="8"/>
        <color rgb="FF000000"/>
        <rFont val="Arial"/>
        <family val="2"/>
      </rPr>
      <t>e-mail</t>
    </r>
    <r>
      <rPr>
        <sz val="8"/>
        <color rgb="FF000000"/>
        <rFont val="Arial"/>
        <family val="2"/>
      </rPr>
      <t xml:space="preserve"> BB, de 17.11.2023)</t>
    </r>
  </si>
  <si>
    <t>São José do Xingu</t>
  </si>
  <si>
    <t>159/2023</t>
  </si>
  <si>
    <t>Ampliação de uma estrutura de armazenagem de grãos, passando a capacidade de 25.800 para 91.800 toneladas, com a construção de um armazém graneleiro.</t>
  </si>
  <si>
    <t>Morada do Sol I Energias Renováveis S.A. (Consulta Prévia Indeferida, por perda de prazo em 12.06.2023)</t>
  </si>
  <si>
    <t>Luziânia</t>
  </si>
  <si>
    <t>Geração de energia elétrica através da fonte fotovoltaica centralizada e a diversificar a matriz energética nacional.</t>
  </si>
  <si>
    <t>Morada do Sol II Energia Renováveis S.A. (Consulta Prévia Indeferida, por perda de prazo em 12.06.2023)</t>
  </si>
  <si>
    <t>Morada do Sol III Energias Renováveis S.A. (Consulta Prévia Indeferida, por perda de prazo em 12.06.2023)</t>
  </si>
  <si>
    <t>Morada do Sol IV Energia Renováveis S.A. (Consulta Prévia Indeferida, por perda de prazo em 12.06.2023)</t>
  </si>
  <si>
    <t>Morada do Sol V Energias Renováveis S.A. (Consulta Prévia Indeferida, por perda de prazo em 12.06.2023)</t>
  </si>
  <si>
    <t>Morada do Sol VI Energia Renováveis S.A. (Consulta Prévia Indeferida, por perda de prazo em 12.06.2023)</t>
  </si>
  <si>
    <t>Copasul Cooperativa Agrícola Sul Matogrossense (Consulta Prévia indeferida em 17.01.2023)</t>
  </si>
  <si>
    <t>Produção de farelo e óleo degomado bruto de soja.</t>
  </si>
  <si>
    <t>Goiás Comercializadora Ltda. (Consulta Prévia indeferida em 26.12.2022)</t>
  </si>
  <si>
    <t>Iporá, Niquelândia e Flores de Goiás</t>
  </si>
  <si>
    <t>Geração de energia no formato de PCH e CGH.</t>
  </si>
  <si>
    <t>Rumo S.A. (2022) (Consulta Prévia indeferida em 26.12.2022)</t>
  </si>
  <si>
    <t>Rondonópolis, Lucas do Rio Verde e Cuiabá</t>
  </si>
  <si>
    <t>****</t>
  </si>
  <si>
    <t>Integrar o médio norte do Estado de Mato Grosso com a Malha Norte e ao maior mercado consumidor do país e a implantação de ferrovia que conectará Rondonópolis com a cidade de Cuiabá e Lucas do Rio Verde.</t>
  </si>
  <si>
    <t>Rumo S.A. (2022) (Consulta Prévia devolvida em 27.06.2022)</t>
  </si>
  <si>
    <t>j</t>
  </si>
  <si>
    <t>CIBRAFÉRTIL - Companhia Brasileira de Fertilizantes (3ª Apresentação - Consulta Prévia indeferida em 02.05.2022)</t>
  </si>
  <si>
    <t>Sinop</t>
  </si>
  <si>
    <t>Construção da Nova Unidade de Recebimento, Armazenagem e Mistura de Fertilizantes.</t>
  </si>
  <si>
    <t>CIBRAFÉRTIL - Companhia Brasileira de Fertilizantes (1ª Apresentação - Consulta Prévia indeferida em 28.02.2022)</t>
  </si>
  <si>
    <t>Construção de nova unidade de armazenagem, recebimento e mistura de fertilizantes.</t>
  </si>
  <si>
    <t>CIBRAFÉRTIL - Companhia Brasileira de Fertilizantes (2ª Apresentação - Consulta Prévia indeferida em 28.03.2022)</t>
  </si>
  <si>
    <t>ERR Empreendimento Imobiliário LTDA (2º Apresentação - Consulta Prévia indeferida em 16.02.2022)</t>
  </si>
  <si>
    <t>Serra Paulista Locação de Geradores
Fotovoltaico SPE LTDA (Consulta Prévia indeferida em 01.02.2022)</t>
  </si>
  <si>
    <t>Ladário</t>
  </si>
  <si>
    <t>Implantação, instalação, desenvolvimento e operação de uma central geradora de energia solar (usina fotovoltaica).</t>
  </si>
  <si>
    <t>Frigorífico Redentor S/A (Consulta Prévia  suspensa em 02.12.2021 e devolvida em, 04.02.2022)</t>
  </si>
  <si>
    <t>Guarantã do Norte</t>
  </si>
  <si>
    <t>Aumento da capacidade produtiva e ampliação da capacidade de armazenagem do frigorífico.</t>
  </si>
  <si>
    <t>Guaraná Mineiro Ltda. - 3ª Apresentação (Consulta Prévia ARQUIVADA,  em 12.09.2022)</t>
  </si>
  <si>
    <t>ICEGOL Indústria de Sorvetes Ltda. (Consulta Prévia suspensa)</t>
  </si>
  <si>
    <t>Agrodinâmica Comércio e Representações LTDA.  (Consulta Prévia suspensa com Nota de Empenho emitida)</t>
  </si>
  <si>
    <t> Ampliação e modernização das estruturas para fins de  melhoria na armazenagem, tratamento dos seus produtos e comercialização.</t>
  </si>
  <si>
    <t>Bello Alimentos Ltda. (Reanalisada) - Consulta Prévia indeferida em 28.04.2022.</t>
  </si>
  <si>
    <t>Itaporã </t>
  </si>
  <si>
    <t>Construção de um complexo industrial para secagem e armazenamento de grãos.</t>
  </si>
  <si>
    <t>Sementes Pirai Ltda.  (Consulta Prévia suspensa)</t>
  </si>
  <si>
    <t>Sorriso e Canarana</t>
  </si>
  <si>
    <t>Aquisição de terrenos e estruturas para fins de ampliação de beneficiamento, armazenagem, tratamento e comercialização de sementes de adubos verdes, plantas de cobertura e gramíneas forrageiras.</t>
  </si>
  <si>
    <t>Moinho de trigo JM Eireli  (Consulta Prévia suspensa)</t>
  </si>
  <si>
    <t>Expansão de unidade industrial.</t>
  </si>
  <si>
    <t>Arena BSB SPE S.A.  (Consulta Prévia suspensa com Nota de Empenho emitida)</t>
  </si>
  <si>
    <t>Construção de uma nova Arena Multiuso, para receber shows e eventos esportivos, além de um Street Mall (Boulevard).</t>
  </si>
  <si>
    <t>Unir Indústria e Comércio de Produtos de Higiene Ltda. (Consulta Prévia suspensa com Nota de Empenho emitida)</t>
  </si>
  <si>
    <t>Implantação de uma unidade industrial de papéis Tissue e papéis especiais.</t>
  </si>
  <si>
    <t>Adoralle Alimentos LTDA. (Consulta Prévia suspensa com Nota de Empenho emitida) - 2ª Apresentação</t>
  </si>
  <si>
    <t>Santa Bárbara de Goiás</t>
  </si>
  <si>
    <t>Implantação de uma unidade industrial de biscoitos.</t>
  </si>
  <si>
    <t>Guaraná Mineiro Ltda. (Consulta Prévia suspensa) - 2ª Apresentação</t>
  </si>
  <si>
    <t>Fides Gold Mineradora S.A. (Consulta Prévia suspensa com Nota de Empenho emitida)</t>
  </si>
  <si>
    <t>Peixoto de Azevedo</t>
  </si>
  <si>
    <t>Implantação de uma segunda planta de processo que tenha capacidade técnica de processar o minério sulfetado e, consequentemente, melhor aproveitamento das reservas existentes (mina de ouro).</t>
  </si>
  <si>
    <t>Concessionária da Rodovia MS 306 S.A. - 2ª apresentação - (Consulta Prévia suspensa)</t>
  </si>
  <si>
    <t>Chapadão do Sul</t>
  </si>
  <si>
    <t>Recuperação, conservação,  manutenção, operação, implantação de melhorias e a ampliação da capacidade da Rodovia MS 306.</t>
  </si>
  <si>
    <t>Concessionária da Rodovia MS 306 S.A.  (Consulta Prévia suspensa)</t>
  </si>
  <si>
    <t>Recuperação, conservação,  manutenção, operação, implantação de melhorias e a ampliação da capacidade do sistema rodoviário.</t>
  </si>
  <si>
    <t>Rumo Malha Central S.A.​ (devolvida em 09/10/2020)</t>
  </si>
  <si>
    <t>Projeto de Investimento de Via e Terminal da Ferrovia Norte-Sul: a) o Projeto de Investimento de Via b) o Projeto do Terminal da Ferrovia Norte-Sul.</t>
  </si>
  <si>
    <t>Caiapó Agrícola Ltda (Consulta Prévia suspensa)</t>
  </si>
  <si>
    <t>CERN  - Campania Energia Renovável S.A.  (Consulta Prévia suspensa)</t>
  </si>
  <si>
    <t>Adoralle Alimentos Ltda.(Consulta Prévia suspensa) - 1ª Apresentação</t>
  </si>
  <si>
    <t>Santa Bárbara</t>
  </si>
  <si>
    <t>Implantação de unidade indústrial (biscoitos).</t>
  </si>
  <si>
    <t>Premium Armazenagem e Administração S/A. (Consulta Prévia suspensa)</t>
  </si>
  <si>
    <t>Criação de infraestrutura para apoio a todas as atividades ligadas ao agroalimento.</t>
  </si>
  <si>
    <t>Guaraná Mineiro Ltda. (devolvida dia 27/11/2019) - 1ª Apresentação</t>
  </si>
  <si>
    <t>Implantação de unidade industrial para se tornar empresa referência no Centro-Oeste e Sudeste como fabricante de refrigerante.</t>
  </si>
  <si>
    <t>Premium Armazenagem e Administração S/A. (devolvida em 22/11/2019)</t>
  </si>
  <si>
    <t>Criação de infraestrutura para apoio a todas as atividades ligadas ao agroalimento (Polo Agroalimentar Brasil Central - Polo ABC).</t>
  </si>
  <si>
    <t>Rumo Malha Norte S.A. (devolvida em 02/09/2019) - 2ª Apresentação</t>
  </si>
  <si>
    <t>Ampliação do Terminal Intermodal de Rondonópolis (MT), que recebe as cargas através de caminhões, estocada e depois carregada nas composições ferroviárias, tendo como destino final o porto de Santos (SP).</t>
  </si>
  <si>
    <t>Rumo Malha Norte S.A. (devolvida em 19/07/2019) - 1ª Apresentação</t>
  </si>
  <si>
    <t>Nexa Recursos Minerais S/A (devolvida em 28/06/2019)</t>
  </si>
  <si>
    <t>Premium Construções e Afministração S.A. (devolvida em 01/04/2019) - 3ª Apresentação</t>
  </si>
  <si>
    <t>Beneficiamento, manuseio, comercialização e distribuição de insumos.</t>
  </si>
  <si>
    <t>Premium Construções e Afministração S.A. (devolvida em 06/06/2019) - 4ª Apresentação</t>
  </si>
  <si>
    <t>Premium Construções e Afministração S.A. (devolvida em 26/12/2018) - 2ª Apresentação</t>
  </si>
  <si>
    <t>Companhia Thermas do Rio Quente (devolvida em 06/11/2018)</t>
  </si>
  <si>
    <t>Construção de um hotel horizontal, composto por 40 casas de alto padrão, clube house, receptivo, spa, academia, bar e restaurante.</t>
  </si>
  <si>
    <t>Premium Construções e Afministração S.A. (devolvida em 03/10/2018) - 1ª Apresentação</t>
  </si>
  <si>
    <t>Brasil Construtora e Serviços Ltda. (devolvida em 26/09/2017)</t>
  </si>
  <si>
    <t>Anicuns</t>
  </si>
  <si>
    <t>Instalação de um aterro sanitário.</t>
  </si>
  <si>
    <t>Companhia Thermas do Rio Quente (devolvida em 13/06/2017)</t>
  </si>
  <si>
    <t>Ethanol Indústria de Combustíveis S.A. (devolvida em 16/03/2017)</t>
  </si>
  <si>
    <t>Instalação de uma planta de Industrialização de milho p/ produção de etanol anidro.</t>
  </si>
  <si>
    <t>Heinz Brasil S.A. (desistência da empresa em 17/02/2017)</t>
  </si>
  <si>
    <t>Nerópolis</t>
  </si>
  <si>
    <t>Seara Alimentos Ltda. (devolvida em 16/12/2016)</t>
  </si>
  <si>
    <t>Dourados</t>
  </si>
  <si>
    <t>Ampliação de planta industrial de abate de suínos.</t>
  </si>
  <si>
    <r>
      <t>Inframérica Concessionária do Aeroporto de Brasília S.A.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(devolvida em 27/12/2016)</t>
    </r>
  </si>
  <si>
    <t>Expansão do Aeroporto Internacional de Brasília.</t>
  </si>
  <si>
    <t>Inframérica Concessionária do Aeroporto de Brasília S.A. (devolvida em 18/11/2016)</t>
  </si>
  <si>
    <r>
      <t>Hospital e Maternidade Nossa Senhora Aparecida Ltda.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(devolvida em 21/11/2016)</t>
    </r>
  </si>
  <si>
    <t>Caldas Novas</t>
  </si>
  <si>
    <t>Reforma, adaptação e ampliação de Hospital .</t>
  </si>
  <si>
    <t>Caiapó Agrícola  Ltda (devolvida em 04/11/2016)</t>
  </si>
  <si>
    <t>CERN - Campania Energia Renovável S.A. (devolvida em 04/11/2016)</t>
  </si>
  <si>
    <t>PCH Mantovilis (devolvida em 19/10/2016)</t>
  </si>
  <si>
    <t>Santo Antonio do Leverger</t>
  </si>
  <si>
    <t>Resíduo Zero Ambiental S.A. (3º Apresentação) (devolvida em 18/05/2016)</t>
  </si>
  <si>
    <t>Implantação de uma Central de Tratamentos e Resíduos Sólidos (CTRS).</t>
  </si>
  <si>
    <t>Tecnomont Montagens Industriais Ltda. (2ª Apresentação) (devolvida em 17/05/2016)</t>
  </si>
  <si>
    <t>Senador Canedo</t>
  </si>
  <si>
    <t>Implantação de Indústris de painéis solares.</t>
  </si>
  <si>
    <t>Resíduo Zero Ambiental S.A. (devolvida em 12/04/2016)</t>
  </si>
  <si>
    <t>DCA. Distribuição de Alimentos Eireli (devolvida em 28/042016)</t>
  </si>
  <si>
    <t>Implantação de 01 Centro de Distribuição e abertura/instalação de 05 lojas/supermercados.</t>
  </si>
  <si>
    <t>Resisul Fortaleza Ltda. (devolvida em 12/04/2016)</t>
  </si>
  <si>
    <t>Camapuã</t>
  </si>
  <si>
    <t>Reflorestamento.</t>
  </si>
  <si>
    <t>Tecnomont Montagens Industriais Ltda. (devolvida em 02/03/2016)</t>
  </si>
  <si>
    <t>Guerreiro Com e Exp de Cereais EIRELI (devolvida em 07/01/2016)</t>
  </si>
  <si>
    <t>Criação de um polo de armazenagem e logística de grãos.</t>
  </si>
  <si>
    <t>Guerreiro Com e Exp de Cereais EIRELI (devolvida em 17/12/2015)</t>
  </si>
  <si>
    <t>Resisul Fortaleza Ltda (devolvida em 16/12/2015)</t>
  </si>
  <si>
    <t>Resíduo Zero Ambiental S.A. (devolvida em 03/12/2015)</t>
  </si>
  <si>
    <t>Implantação de um Aterro Sanitário.</t>
  </si>
  <si>
    <t>Concessionária Rota do Oeste S.A.(devolvida em 16/10/2015)</t>
  </si>
  <si>
    <t xml:space="preserve"> </t>
  </si>
  <si>
    <t>Fibria-MS Celulose Sul Mato-Grossense Ltda. (devolvida em 25/09/2015)</t>
  </si>
  <si>
    <t>Contemplar a instalação de uma nova linha de produção de celulose na unidade industrial existente em Três Lagoas-MS.</t>
  </si>
  <si>
    <t>Concessionária Rota do Oeste S.A. (devolvida no dia 02.09.2015)</t>
  </si>
  <si>
    <t>Fibria-MS Celulose Sul Mato-Grossense Ltda. (devolvida no dia 13.07.2015)</t>
  </si>
  <si>
    <t>Fibria-MS Celulose Sul Mato-Grossense Ltda. (devolvida no dia 08.06.2015)</t>
  </si>
  <si>
    <r>
      <t>ADUMAT - Adubos e Fertilizantes Mato Grosso Ltda.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(devolvida no dia 02.04.2015)</t>
    </r>
  </si>
  <si>
    <t>....</t>
  </si>
  <si>
    <t>Construção de uma nova indústria, bem como sua modernização com melhores equipamentos.</t>
  </si>
  <si>
    <t>Companhia Thermas do Rio Quente (devolvida no dia 04.03.2015)</t>
  </si>
  <si>
    <t>Concessionária de Rodovias Minas Gerais Goiás S/A - MGO (devolvida no dia 29.01.2015)</t>
  </si>
  <si>
    <t>CS Brasil Transporte de Passageiros e Serviços Ambientais Ltda. (devolvida no dia 08.01.2015)</t>
  </si>
  <si>
    <t>Atender as necessidades da SAD MT e da população local coma prestação de serviço e a aquisição de veículos de qualidade.</t>
  </si>
  <si>
    <t>JSL S/A (devolvida no dia 08.01.2015)</t>
  </si>
  <si>
    <t>Controlar o peso carregado e transportado nos caminhões de madeira da Fibria Três Lagoas - MS.</t>
  </si>
  <si>
    <t>Companhia Thermas do Rio Quente (devolvida no dia 10.01.2015)</t>
  </si>
  <si>
    <t xml:space="preserve">Ilhas do Lago Incorporações SPE - Ltda.  -  (devolvida no dia 18.12.2014) </t>
  </si>
  <si>
    <t>Atender à demanda crescente por leitos em Caldas Novas.</t>
  </si>
  <si>
    <t>Sul Amazonia S/A Terraplanagem e Agropastoril - (devolvida no dia 29.12.2014)</t>
  </si>
  <si>
    <t>Instalação de confinamento para bovino, com capacidade para 15.000 animais com investimentos em infraestrutura, máquinas e equipamentos.</t>
  </si>
  <si>
    <t>Concessionária de Rodovias Minas Gerais Goiás S/A. - MGO -  (devolvida no dia 02.12.2014)</t>
  </si>
  <si>
    <t>VIA Sat Brasil S/A (devolvida no dia 30.10.2014)</t>
  </si>
  <si>
    <t>Oferecer serviços de conectividade em banda larga, via satélite e em banda Ka.</t>
  </si>
  <si>
    <t>ADM do Brasil Ltda. - (devolvida no dia 31.10.2014)</t>
  </si>
  <si>
    <r>
      <t xml:space="preserve">Ilhas do Lago Incorporações SPE - Ltda. - 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(devolvida no dia 03.10.2014)</t>
    </r>
  </si>
  <si>
    <t>J. A. Konzen e CIA Ltda. - (devolvida no dia 02.10.2014)</t>
  </si>
  <si>
    <t xml:space="preserve">CPX Goiana Mineração S.A. (devolvida no dia 10.09.2014) </t>
  </si>
  <si>
    <t>Arizona Agropecuária Ltda. (devolvida no dia 12.09.2014)</t>
  </si>
  <si>
    <t>Barra Bonita</t>
  </si>
  <si>
    <t>SP</t>
  </si>
  <si>
    <t>Formação de estoque, plantações de guanandi e eucalipto para a produção de madeira de alta qualidade.</t>
  </si>
  <si>
    <t>Produção e venda de gado de corte.</t>
  </si>
  <si>
    <r>
      <t xml:space="preserve">ADM do Brasil Ltda. </t>
    </r>
    <r>
      <rPr>
        <i/>
        <sz val="8"/>
        <color rgb="FF000000"/>
        <rFont val="Arial"/>
        <family val="2"/>
      </rPr>
      <t>-</t>
    </r>
    <r>
      <rPr>
        <sz val="8"/>
        <color rgb="FF000000"/>
        <rFont val="Arial"/>
        <family val="2"/>
      </rPr>
      <t xml:space="preserve"> (devolvida no dia 10.09.2014)</t>
    </r>
  </si>
  <si>
    <t>Construção de uma unidade de produção de Proteína Vegetal a partir de soja.</t>
  </si>
  <si>
    <t xml:space="preserve">CPX Goiana Mineração S.A. (devolvida no dia 21.08.2014) </t>
  </si>
  <si>
    <t>.....</t>
  </si>
  <si>
    <t xml:space="preserve">J. A. Konzen e CIA Ltda. (devolvida no dia 14.08.2014) </t>
  </si>
  <si>
    <t>Construção e Operação de Destilaria.</t>
  </si>
  <si>
    <t xml:space="preserve">Concessionária Rota do Oeste S.A. (devolvida no dia 28.07.2014) </t>
  </si>
  <si>
    <t>Concessionária Rota do Oeste S.A. (devolvida no dia 18.06.2014)</t>
  </si>
  <si>
    <t xml:space="preserve">J. A. Konzen e CIA Ltda (devolvida no dia 08.07.2014)       </t>
  </si>
  <si>
    <t>Construção e Operação de Usina</t>
  </si>
  <si>
    <t xml:space="preserve">ADM do Brasil Ltda. (devolvida no dia 05.06.2014) </t>
  </si>
  <si>
    <t xml:space="preserve">Votorantim MetaIS S.A. (devolvida no dia 27.05.2014) </t>
  </si>
  <si>
    <t>Niquelândia</t>
  </si>
  <si>
    <t>Alteamento da barragem do Jacuba</t>
  </si>
  <si>
    <t>Eucalipto Brasil S.A. (devolvida no dia 16.04.2014)</t>
  </si>
  <si>
    <t>Cimentelha Indústria e Comércio de Telhas Ltda (devolvida no dia 31.03.2014)</t>
  </si>
  <si>
    <t>Planaltina de Goiás</t>
  </si>
  <si>
    <t>Automatização da Fábrica de Telhas e Incremento do Portfólio de Produtos.</t>
  </si>
  <si>
    <t>Resíduo Zero Ambiental Ltda (devolvida no dia 24.03.2014)</t>
  </si>
  <si>
    <t xml:space="preserve">SDB Comércio de Alimentos Ltda (devolvida no dia 25.07.2014) </t>
  </si>
  <si>
    <t xml:space="preserve"> 25/07/2014 07/02/2014</t>
  </si>
  <si>
    <t>040/2014 (arquivamento) 029/2014 (aprovação)</t>
  </si>
  <si>
    <t>Implementação de um Projeto de Logística de Armazenamento.</t>
  </si>
  <si>
    <t>CRPE HOLDING S.A. (devolvida no dia 29.01.2014)</t>
  </si>
  <si>
    <t>Instalação de uma Fábrica para produção de celulose branqueada de Eucalyptus.</t>
  </si>
  <si>
    <t>SDB Comércio de Alimentos LTDA (devolvida no dia 30.12.2013)</t>
  </si>
  <si>
    <t>MT e MS</t>
  </si>
  <si>
    <t>Ampliação da rede de comércio.</t>
  </si>
  <si>
    <r>
      <t>Votorantim Metais S.A</t>
    </r>
    <r>
      <rPr>
        <i/>
        <sz val="8"/>
        <color rgb="FF000000"/>
        <rFont val="Arial"/>
        <family val="2"/>
      </rPr>
      <t xml:space="preserve"> (</t>
    </r>
    <r>
      <rPr>
        <sz val="8"/>
        <color rgb="FF000000"/>
        <rFont val="Arial"/>
        <family val="2"/>
      </rPr>
      <t xml:space="preserve">devolvida no dia 19.12.2013) </t>
    </r>
  </si>
  <si>
    <t>Alteamento da barragem do Jacuba.</t>
  </si>
  <si>
    <t xml:space="preserve">J. A. Konzen e CIA Ltda (arquivada no dia 16.06.2014) </t>
  </si>
  <si>
    <t xml:space="preserve">16/06/2014 18/12/2013 </t>
  </si>
  <si>
    <t xml:space="preserve">037/2014 (arquivamento)    023/2013 (aprovação)   </t>
  </si>
  <si>
    <t xml:space="preserve">Gabanna Linhas Aéreas LTDA (arquivada no dia 21.02.2014) </t>
  </si>
  <si>
    <t>21/02/2014 28/11/2013</t>
  </si>
  <si>
    <t xml:space="preserve"> 030/2014 (arquivamento)            016/2013 (aprovação)</t>
  </si>
  <si>
    <t>Vôos domésticos regulares.</t>
  </si>
  <si>
    <t>Limagrain Guerra do Brasil S.A (arquivada no dia 15.05.2014)</t>
  </si>
  <si>
    <t>15/05/2014 19/11/2013</t>
  </si>
  <si>
    <t>034/2014 (arquivamento) 013/2013 (aprovação)</t>
  </si>
  <si>
    <t>Expansão da Unidade Industrial.</t>
  </si>
  <si>
    <t xml:space="preserve">Gabanna Linhas Aéreas LTDA (devolvida no dia 11.10.2013) </t>
  </si>
  <si>
    <t>......</t>
  </si>
  <si>
    <r>
      <t>J. A. Konzen e CIA Ltda</t>
    </r>
    <r>
      <rPr>
        <i/>
        <sz val="8"/>
        <color rgb="FF000000"/>
        <rFont val="Arial"/>
        <family val="2"/>
      </rPr>
      <t xml:space="preserve"> (</t>
    </r>
    <r>
      <rPr>
        <sz val="8"/>
        <color rgb="FF000000"/>
        <rFont val="Arial"/>
        <family val="2"/>
      </rPr>
      <t xml:space="preserve">devolvida no dia 23.10.2013) </t>
    </r>
  </si>
  <si>
    <t>Grupal Agroindustrial S/A (arquivada no dia 25.07.2014)</t>
  </si>
  <si>
    <t xml:space="preserve"> 25/07/2014 02/12/2013</t>
  </si>
  <si>
    <t>039/2014 (arquivamento) 017/2013 (aprovação)</t>
  </si>
  <si>
    <t>Implantação de Armazém Geral.</t>
  </si>
  <si>
    <r>
      <t>Companhia de Gás do Estado de Mato Grosso do Sul - MSGAS</t>
    </r>
    <r>
      <rPr>
        <i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(arquivada no dia 07.02.2014)</t>
    </r>
  </si>
  <si>
    <t xml:space="preserve">07/02/2014 10/10/2013 </t>
  </si>
  <si>
    <t xml:space="preserve">027/2014 (arquivamento) 009/2013 (aprovação) </t>
  </si>
  <si>
    <t>Ramal de Distribuição de Gás Natural.</t>
  </si>
  <si>
    <t>Observação:</t>
  </si>
  <si>
    <t>a) A Resolução SUDECO nº 106, de 10.08.2022, alterou e definiu o Manual de Procedimentos e Operacionalização de projetos de investimentos concernentes ao Fundo.</t>
  </si>
  <si>
    <r>
      <rPr>
        <b/>
        <i/>
        <sz val="10"/>
        <color rgb="FF000000"/>
        <rFont val="Calibri"/>
        <family val="2"/>
      </rPr>
      <t xml:space="preserve">FONTE: </t>
    </r>
    <r>
      <rPr>
        <i/>
        <sz val="10"/>
        <color rgb="FF000000"/>
        <rFont val="Calibri"/>
        <family val="2"/>
      </rPr>
      <t>CFDCO, 30.11.2025.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</si>
</sst>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dd/mm/yyyy;@"/>
    <numFmt numFmtId="166" formatCode="&quot; &quot;* #,##0.00&quot; &quot;;&quot;-&quot;* #,##0.00&quot; &quot;;&quot; &quot;* &quot;-&quot;#&quot; &quot;;&quot; &quot;@&quot; &quot;"/>
  </numFmts>
  <fonts count="11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rgb="FF212529"/>
      <name val="Arial"/>
      <family val="2"/>
    </font>
    <font>
      <i/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i/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1" fillId="0" borderId="0" applyNumberFormat="0" applyFont="0" applyBorder="0" applyProtection="0"/>
  </cellStyleXfs>
  <cellXfs count="7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right" vertical="center"/>
    </xf>
    <xf numFmtId="164" fontId="4" fillId="0" borderId="1" xfId="2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top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right" vertical="center"/>
    </xf>
    <xf numFmtId="165" fontId="4" fillId="0" borderId="1" xfId="0" applyNumberFormat="1" applyFont="1" applyBorder="1" applyAlignment="1">
      <alignment horizontal="center" vertical="center" shrinkToFit="1"/>
    </xf>
    <xf numFmtId="1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horizontal="right" vertical="center" shrinkToFit="1"/>
    </xf>
    <xf numFmtId="0" fontId="4" fillId="0" borderId="1" xfId="0" applyFont="1" applyBorder="1" applyAlignment="1">
      <alignment vertical="center" wrapText="1"/>
    </xf>
    <xf numFmtId="164" fontId="0" fillId="0" borderId="0" xfId="0" applyNumberFormat="1"/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 wrapText="1"/>
    </xf>
    <xf numFmtId="166" fontId="4" fillId="0" borderId="1" xfId="1" applyFont="1" applyFill="1" applyBorder="1" applyAlignment="1">
      <alignment horizontal="right" vertical="center" wrapText="1"/>
    </xf>
    <xf numFmtId="17" fontId="4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/>
    <xf numFmtId="0" fontId="3" fillId="0" borderId="1" xfId="0" applyFont="1" applyBorder="1" applyAlignment="1">
      <alignment vertical="center" wrapText="1"/>
    </xf>
    <xf numFmtId="2" fontId="4" fillId="0" borderId="1" xfId="0" applyNumberFormat="1" applyFont="1" applyBorder="1" applyAlignment="1">
      <alignment horizontal="right" vertical="center" shrinkToFit="1"/>
    </xf>
    <xf numFmtId="2" fontId="4" fillId="0" borderId="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vertical="center"/>
    </xf>
    <xf numFmtId="0" fontId="3" fillId="0" borderId="1" xfId="0" applyFont="1" applyBorder="1"/>
    <xf numFmtId="164" fontId="3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14" fontId="4" fillId="0" borderId="4" xfId="0" applyNumberFormat="1" applyFont="1" applyBorder="1" applyAlignment="1">
      <alignment vertical="center"/>
    </xf>
    <xf numFmtId="4" fontId="4" fillId="0" borderId="4" xfId="0" applyNumberFormat="1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14" fontId="5" fillId="0" borderId="0" xfId="0" applyNumberFormat="1" applyFont="1" applyAlignment="1">
      <alignment vertical="center"/>
    </xf>
    <xf numFmtId="14" fontId="4" fillId="0" borderId="6" xfId="0" applyNumberFormat="1" applyFont="1" applyBorder="1" applyAlignment="1">
      <alignment vertical="center"/>
    </xf>
    <xf numFmtId="4" fontId="2" fillId="0" borderId="7" xfId="0" applyNumberFormat="1" applyFont="1" applyBorder="1" applyAlignment="1">
      <alignment vertical="center"/>
    </xf>
    <xf numFmtId="4" fontId="4" fillId="0" borderId="7" xfId="0" applyNumberFormat="1" applyFont="1" applyBorder="1" applyAlignment="1">
      <alignment vertical="center"/>
    </xf>
    <xf numFmtId="4" fontId="4" fillId="0" borderId="8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/>
  </cellXfs>
  <cellStyles count="3">
    <cellStyle name="Normal" xfId="0" builtinId="0" customBuiltin="1"/>
    <cellStyle name="Normal 2" xfId="2" xr:uid="{D1BB30FF-AA27-47FF-8635-AD595E3DC238}"/>
    <cellStyle name="Vírgula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9A40E-E480-44EA-A632-E1E551FCEA1A}">
  <sheetPr>
    <pageSetUpPr fitToPage="1"/>
  </sheetPr>
  <dimension ref="A1:M336"/>
  <sheetViews>
    <sheetView tabSelected="1" view="pageLayout" topLeftCell="B224" zoomScaleNormal="100" workbookViewId="0">
      <selection activeCell="L234" sqref="L234"/>
    </sheetView>
  </sheetViews>
  <sheetFormatPr defaultRowHeight="15" x14ac:dyDescent="0.25"/>
  <cols>
    <col min="1" max="1" width="32" customWidth="1"/>
    <col min="2" max="2" width="20" style="59" bestFit="1" customWidth="1"/>
    <col min="3" max="3" width="16.85546875" style="59" bestFit="1" customWidth="1"/>
    <col min="4" max="4" width="8.28515625" bestFit="1" customWidth="1"/>
    <col min="5" max="5" width="10.5703125" style="60" customWidth="1"/>
    <col min="6" max="6" width="10.7109375" style="60" bestFit="1" customWidth="1"/>
    <col min="7" max="7" width="12.5703125" style="60" customWidth="1"/>
    <col min="8" max="8" width="17.140625" bestFit="1" customWidth="1"/>
    <col min="9" max="9" width="16.7109375" bestFit="1" customWidth="1"/>
    <col min="10" max="11" width="17.85546875" bestFit="1" customWidth="1"/>
    <col min="12" max="12" width="40.42578125" bestFit="1" customWidth="1"/>
    <col min="13" max="13" width="13.85546875" bestFit="1" customWidth="1"/>
    <col min="14" max="14" width="9.140625" customWidth="1"/>
  </cols>
  <sheetData>
    <row r="1" spans="1:12" x14ac:dyDescent="0.25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2" ht="23.25" customHeight="1" x14ac:dyDescent="0.25">
      <c r="A2" s="1" t="s">
        <v>0</v>
      </c>
      <c r="B2" s="1" t="s">
        <v>1</v>
      </c>
      <c r="C2" s="1" t="s">
        <v>2</v>
      </c>
      <c r="D2" s="2"/>
      <c r="E2" s="1" t="s">
        <v>3</v>
      </c>
      <c r="F2" s="1" t="s">
        <v>4</v>
      </c>
      <c r="G2" s="1" t="s">
        <v>4</v>
      </c>
      <c r="H2" s="3" t="s">
        <v>5</v>
      </c>
      <c r="I2" s="3" t="s">
        <v>5</v>
      </c>
      <c r="J2" s="3" t="s">
        <v>5</v>
      </c>
      <c r="K2" s="3" t="s">
        <v>5</v>
      </c>
      <c r="L2" s="1" t="s">
        <v>6</v>
      </c>
    </row>
    <row r="3" spans="1:12" ht="21" customHeight="1" x14ac:dyDescent="0.25">
      <c r="A3" s="2"/>
      <c r="B3" s="2"/>
      <c r="C3" s="1" t="s">
        <v>7</v>
      </c>
      <c r="D3" s="1" t="s">
        <v>8</v>
      </c>
      <c r="E3" s="1" t="s">
        <v>9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/>
    </row>
    <row r="4" spans="1:12" ht="17.25" customHeight="1" x14ac:dyDescent="0.25">
      <c r="A4" s="2" t="s">
        <v>15</v>
      </c>
      <c r="B4" s="2"/>
      <c r="C4" s="1"/>
      <c r="D4" s="2"/>
      <c r="E4" s="2"/>
      <c r="F4" s="2"/>
      <c r="G4" s="2"/>
      <c r="H4" s="2"/>
      <c r="I4" s="2"/>
      <c r="J4" s="2"/>
      <c r="K4" s="2"/>
      <c r="L4" s="2"/>
    </row>
    <row r="5" spans="1:12" ht="24" customHeight="1" x14ac:dyDescent="0.25">
      <c r="A5" s="4"/>
      <c r="B5" s="5"/>
      <c r="C5" s="6"/>
      <c r="D5" s="7"/>
      <c r="E5" s="8"/>
      <c r="F5" s="9"/>
      <c r="G5" s="10"/>
      <c r="H5" s="11"/>
      <c r="I5" s="11"/>
      <c r="J5" s="11"/>
      <c r="K5" s="12"/>
      <c r="L5" s="13"/>
    </row>
    <row r="6" spans="1:12" ht="24" customHeight="1" x14ac:dyDescent="0.25">
      <c r="A6" s="1" t="s">
        <v>14</v>
      </c>
      <c r="B6" s="1">
        <f>COUNTA(B5)</f>
        <v>0</v>
      </c>
      <c r="C6" s="1"/>
      <c r="D6" s="2"/>
      <c r="E6" s="2"/>
      <c r="F6" s="2"/>
      <c r="G6" s="2"/>
      <c r="H6" s="14">
        <f>SUM(H5)</f>
        <v>0</v>
      </c>
      <c r="I6" s="14">
        <f>SUM(I5)</f>
        <v>0</v>
      </c>
      <c r="J6" s="14">
        <f>SUM(J5)</f>
        <v>0</v>
      </c>
      <c r="K6" s="14">
        <f>SUM(H6:J6)</f>
        <v>0</v>
      </c>
      <c r="L6" s="15"/>
    </row>
    <row r="7" spans="1:12" ht="13.5" customHeight="1" x14ac:dyDescent="0.25">
      <c r="A7" s="16"/>
      <c r="B7" s="16"/>
      <c r="C7" s="49"/>
      <c r="D7" s="16"/>
      <c r="E7" s="16"/>
      <c r="F7" s="16"/>
      <c r="G7" s="16"/>
      <c r="H7" s="16"/>
      <c r="I7" s="16"/>
      <c r="J7" s="16"/>
      <c r="K7" s="16"/>
      <c r="L7" s="16"/>
    </row>
    <row r="8" spans="1:12" ht="24.75" customHeight="1" x14ac:dyDescent="0.25">
      <c r="A8" s="1" t="s">
        <v>0</v>
      </c>
      <c r="B8" s="1" t="s">
        <v>1</v>
      </c>
      <c r="C8" s="1" t="s">
        <v>2</v>
      </c>
      <c r="D8" s="2"/>
      <c r="E8" s="1" t="s">
        <v>3</v>
      </c>
      <c r="F8" s="1" t="s">
        <v>4</v>
      </c>
      <c r="G8" s="1" t="s">
        <v>4</v>
      </c>
      <c r="H8" s="3" t="s">
        <v>5</v>
      </c>
      <c r="I8" s="3" t="s">
        <v>5</v>
      </c>
      <c r="J8" s="3" t="s">
        <v>5</v>
      </c>
      <c r="K8" s="3" t="s">
        <v>5</v>
      </c>
      <c r="L8" s="1" t="s">
        <v>6</v>
      </c>
    </row>
    <row r="9" spans="1:12" ht="23.25" customHeight="1" x14ac:dyDescent="0.25">
      <c r="A9" s="2"/>
      <c r="B9" s="2"/>
      <c r="C9" s="1" t="s">
        <v>7</v>
      </c>
      <c r="D9" s="1" t="s">
        <v>8</v>
      </c>
      <c r="E9" s="1" t="s">
        <v>9</v>
      </c>
      <c r="F9" s="1" t="s">
        <v>9</v>
      </c>
      <c r="G9" s="1" t="s">
        <v>10</v>
      </c>
      <c r="H9" s="1" t="s">
        <v>11</v>
      </c>
      <c r="I9" s="1" t="s">
        <v>12</v>
      </c>
      <c r="J9" s="1" t="s">
        <v>13</v>
      </c>
      <c r="K9" s="1" t="s">
        <v>14</v>
      </c>
      <c r="L9" s="1"/>
    </row>
    <row r="10" spans="1:12" ht="12.75" customHeight="1" x14ac:dyDescent="0.25">
      <c r="A10" s="2" t="s">
        <v>16</v>
      </c>
      <c r="B10" s="2"/>
      <c r="C10" s="1"/>
      <c r="D10" s="2"/>
      <c r="E10" s="2"/>
      <c r="F10" s="2"/>
      <c r="G10" s="2"/>
      <c r="H10" s="2"/>
      <c r="I10" s="2"/>
      <c r="J10" s="2"/>
      <c r="K10" s="2"/>
      <c r="L10" s="2"/>
    </row>
    <row r="11" spans="1:12" ht="33.75" x14ac:dyDescent="0.25">
      <c r="A11" s="24" t="s">
        <v>17</v>
      </c>
      <c r="B11" s="5" t="s">
        <v>18</v>
      </c>
      <c r="C11" s="7" t="s">
        <v>19</v>
      </c>
      <c r="D11" s="1" t="s">
        <v>20</v>
      </c>
      <c r="E11" s="22">
        <v>45945</v>
      </c>
      <c r="F11" s="22">
        <v>45958</v>
      </c>
      <c r="G11" s="7" t="s">
        <v>21</v>
      </c>
      <c r="H11" s="19">
        <v>61089601.100000009</v>
      </c>
      <c r="I11" s="19">
        <v>89698463.579999998</v>
      </c>
      <c r="J11" s="20">
        <v>0</v>
      </c>
      <c r="K11" s="19">
        <v>150788064.68000001</v>
      </c>
      <c r="L11" s="61" t="s">
        <v>22</v>
      </c>
    </row>
    <row r="12" spans="1:12" ht="33.75" x14ac:dyDescent="0.25">
      <c r="A12" s="24" t="s">
        <v>23</v>
      </c>
      <c r="B12" s="5" t="s">
        <v>18</v>
      </c>
      <c r="C12" s="7" t="s">
        <v>19</v>
      </c>
      <c r="D12" s="1" t="s">
        <v>20</v>
      </c>
      <c r="E12" s="22">
        <v>45944</v>
      </c>
      <c r="F12" s="22">
        <v>45958</v>
      </c>
      <c r="G12" s="7" t="s">
        <v>24</v>
      </c>
      <c r="H12" s="19">
        <v>61089601.100000009</v>
      </c>
      <c r="I12" s="19">
        <v>89698463.579999998</v>
      </c>
      <c r="J12" s="20">
        <v>0</v>
      </c>
      <c r="K12" s="19">
        <v>150788064.68000001</v>
      </c>
      <c r="L12" s="61" t="s">
        <v>22</v>
      </c>
    </row>
    <row r="13" spans="1:12" ht="33.75" x14ac:dyDescent="0.25">
      <c r="A13" s="17" t="s">
        <v>25</v>
      </c>
      <c r="B13" s="7" t="s">
        <v>26</v>
      </c>
      <c r="C13" s="7" t="s">
        <v>27</v>
      </c>
      <c r="D13" s="7" t="s">
        <v>20</v>
      </c>
      <c r="E13" s="22">
        <v>45917</v>
      </c>
      <c r="F13" s="22">
        <v>45924</v>
      </c>
      <c r="G13" s="7" t="s">
        <v>28</v>
      </c>
      <c r="H13" s="18">
        <v>42813908.140000001</v>
      </c>
      <c r="I13" s="19">
        <v>49088607.82</v>
      </c>
      <c r="J13" s="20">
        <v>0</v>
      </c>
      <c r="K13" s="19">
        <v>91902515.959999993</v>
      </c>
      <c r="L13" s="21" t="s">
        <v>29</v>
      </c>
    </row>
    <row r="14" spans="1:12" ht="37.5" customHeight="1" x14ac:dyDescent="0.25">
      <c r="A14" s="17" t="s">
        <v>30</v>
      </c>
      <c r="B14" s="5" t="s">
        <v>18</v>
      </c>
      <c r="C14" s="1" t="s">
        <v>31</v>
      </c>
      <c r="D14" s="7" t="s">
        <v>32</v>
      </c>
      <c r="E14" s="22">
        <v>45887</v>
      </c>
      <c r="F14" s="22">
        <v>45897</v>
      </c>
      <c r="G14" s="7" t="s">
        <v>33</v>
      </c>
      <c r="H14" s="19">
        <v>114703832</v>
      </c>
      <c r="I14" s="19">
        <v>50000000</v>
      </c>
      <c r="J14" s="19">
        <v>353000000</v>
      </c>
      <c r="K14" s="19">
        <v>517703832</v>
      </c>
      <c r="L14" s="23" t="s">
        <v>34</v>
      </c>
    </row>
    <row r="15" spans="1:12" ht="67.5" x14ac:dyDescent="0.25">
      <c r="A15" s="24" t="s">
        <v>35</v>
      </c>
      <c r="B15" s="7" t="s">
        <v>36</v>
      </c>
      <c r="C15" s="7" t="s">
        <v>37</v>
      </c>
      <c r="D15" s="1" t="s">
        <v>20</v>
      </c>
      <c r="E15" s="22">
        <v>45864</v>
      </c>
      <c r="F15" s="22">
        <v>45897</v>
      </c>
      <c r="G15" s="7" t="s">
        <v>38</v>
      </c>
      <c r="H15" s="19">
        <v>60001203.600000001</v>
      </c>
      <c r="I15" s="19">
        <v>40000802.399999999</v>
      </c>
      <c r="J15" s="20">
        <v>0</v>
      </c>
      <c r="K15" s="19">
        <v>100002006</v>
      </c>
      <c r="L15" s="23" t="s">
        <v>39</v>
      </c>
    </row>
    <row r="16" spans="1:12" ht="53.25" customHeight="1" x14ac:dyDescent="0.25">
      <c r="A16" s="31" t="s">
        <v>40</v>
      </c>
      <c r="B16" s="63" t="s">
        <v>41</v>
      </c>
      <c r="C16" s="64" t="s">
        <v>42</v>
      </c>
      <c r="D16" s="64" t="s">
        <v>43</v>
      </c>
      <c r="E16" s="65">
        <v>45845</v>
      </c>
      <c r="F16" s="65">
        <v>45862</v>
      </c>
      <c r="G16" s="64" t="s">
        <v>44</v>
      </c>
      <c r="H16" s="66">
        <v>60108000</v>
      </c>
      <c r="I16" s="66">
        <v>40172000</v>
      </c>
      <c r="J16" s="19">
        <v>0</v>
      </c>
      <c r="K16" s="66">
        <v>100180000</v>
      </c>
      <c r="L16" s="62" t="s">
        <v>45</v>
      </c>
    </row>
    <row r="17" spans="1:12" s="75" customFormat="1" ht="78.75" customHeight="1" x14ac:dyDescent="0.25">
      <c r="A17" s="67" t="s">
        <v>46</v>
      </c>
      <c r="B17" s="68" t="s">
        <v>41</v>
      </c>
      <c r="C17" s="69" t="s">
        <v>42</v>
      </c>
      <c r="D17" s="69" t="s">
        <v>43</v>
      </c>
      <c r="E17" s="70">
        <v>45834</v>
      </c>
      <c r="F17" s="71">
        <v>45862</v>
      </c>
      <c r="G17" s="69" t="s">
        <v>47</v>
      </c>
      <c r="H17" s="72">
        <v>33000000</v>
      </c>
      <c r="I17" s="73">
        <v>44237491</v>
      </c>
      <c r="J17" s="73">
        <v>20000000</v>
      </c>
      <c r="K17" s="74">
        <v>97237491</v>
      </c>
      <c r="L17" s="31" t="s">
        <v>48</v>
      </c>
    </row>
    <row r="18" spans="1:12" ht="57.75" customHeight="1" x14ac:dyDescent="0.25">
      <c r="A18" s="25" t="s">
        <v>49</v>
      </c>
      <c r="B18" s="5" t="s">
        <v>18</v>
      </c>
      <c r="C18" s="7" t="s">
        <v>19</v>
      </c>
      <c r="D18" s="7" t="s">
        <v>20</v>
      </c>
      <c r="E18" s="22">
        <v>45734</v>
      </c>
      <c r="F18" s="22">
        <v>45741</v>
      </c>
      <c r="G18" s="7" t="s">
        <v>50</v>
      </c>
      <c r="H18" s="19">
        <v>41875318.369999997</v>
      </c>
      <c r="I18" s="19">
        <v>50000000</v>
      </c>
      <c r="J18" s="19">
        <v>0</v>
      </c>
      <c r="K18" s="26">
        <f t="shared" ref="K18:K49" si="0">SUM(H18:J18)</f>
        <v>91875318.370000005</v>
      </c>
      <c r="L18" s="25" t="s">
        <v>51</v>
      </c>
    </row>
    <row r="19" spans="1:12" ht="48.75" customHeight="1" x14ac:dyDescent="0.25">
      <c r="A19" s="25" t="s">
        <v>52</v>
      </c>
      <c r="B19" s="5" t="s">
        <v>41</v>
      </c>
      <c r="C19" s="7" t="s">
        <v>53</v>
      </c>
      <c r="D19" s="7" t="s">
        <v>54</v>
      </c>
      <c r="E19" s="22">
        <v>45628</v>
      </c>
      <c r="F19" s="22">
        <v>45643</v>
      </c>
      <c r="G19" s="7" t="s">
        <v>55</v>
      </c>
      <c r="H19" s="19">
        <v>75142500</v>
      </c>
      <c r="I19" s="19">
        <v>50000000</v>
      </c>
      <c r="J19" s="26">
        <v>0</v>
      </c>
      <c r="K19" s="26">
        <f t="shared" si="0"/>
        <v>125142500</v>
      </c>
      <c r="L19" s="25" t="s">
        <v>56</v>
      </c>
    </row>
    <row r="20" spans="1:12" ht="68.25" customHeight="1" x14ac:dyDescent="0.25">
      <c r="A20" s="25" t="s">
        <v>57</v>
      </c>
      <c r="B20" s="5" t="s">
        <v>41</v>
      </c>
      <c r="C20" s="7" t="s">
        <v>58</v>
      </c>
      <c r="D20" s="7" t="s">
        <v>20</v>
      </c>
      <c r="E20" s="22">
        <v>45569</v>
      </c>
      <c r="F20" s="22">
        <v>45588</v>
      </c>
      <c r="G20" s="7" t="s">
        <v>59</v>
      </c>
      <c r="H20" s="19">
        <v>72000000</v>
      </c>
      <c r="I20" s="19">
        <v>48000000</v>
      </c>
      <c r="J20" s="26">
        <v>0</v>
      </c>
      <c r="K20" s="26">
        <f t="shared" si="0"/>
        <v>120000000</v>
      </c>
      <c r="L20" s="25" t="s">
        <v>60</v>
      </c>
    </row>
    <row r="21" spans="1:12" ht="34.5" customHeight="1" x14ac:dyDescent="0.25">
      <c r="A21" s="25" t="s">
        <v>61</v>
      </c>
      <c r="B21" s="5" t="s">
        <v>41</v>
      </c>
      <c r="C21" s="7" t="s">
        <v>62</v>
      </c>
      <c r="D21" s="7" t="s">
        <v>43</v>
      </c>
      <c r="E21" s="27">
        <v>45575</v>
      </c>
      <c r="F21" s="22">
        <v>45588</v>
      </c>
      <c r="G21" s="7" t="s">
        <v>63</v>
      </c>
      <c r="H21" s="19">
        <v>38761590</v>
      </c>
      <c r="I21" s="19">
        <v>30000000</v>
      </c>
      <c r="J21" s="26">
        <v>0</v>
      </c>
      <c r="K21" s="26">
        <f t="shared" si="0"/>
        <v>68761590</v>
      </c>
      <c r="L21" s="25" t="s">
        <v>64</v>
      </c>
    </row>
    <row r="22" spans="1:12" ht="48.75" customHeight="1" x14ac:dyDescent="0.25">
      <c r="A22" s="25" t="s">
        <v>65</v>
      </c>
      <c r="B22" s="5" t="s">
        <v>41</v>
      </c>
      <c r="C22" s="7" t="s">
        <v>66</v>
      </c>
      <c r="D22" s="7" t="s">
        <v>32</v>
      </c>
      <c r="E22" s="27">
        <v>45579</v>
      </c>
      <c r="F22" s="22">
        <v>45588</v>
      </c>
      <c r="G22" s="7" t="s">
        <v>67</v>
      </c>
      <c r="H22" s="19">
        <v>38114500</v>
      </c>
      <c r="I22" s="19">
        <v>25200000</v>
      </c>
      <c r="J22" s="26">
        <v>0</v>
      </c>
      <c r="K22" s="26">
        <f t="shared" si="0"/>
        <v>63314500</v>
      </c>
      <c r="L22" s="25" t="s">
        <v>68</v>
      </c>
    </row>
    <row r="23" spans="1:12" ht="37.5" customHeight="1" x14ac:dyDescent="0.25">
      <c r="A23" s="25" t="s">
        <v>69</v>
      </c>
      <c r="B23" s="5" t="s">
        <v>41</v>
      </c>
      <c r="C23" s="7" t="s">
        <v>70</v>
      </c>
      <c r="D23" s="7" t="s">
        <v>20</v>
      </c>
      <c r="E23" s="27">
        <v>45547</v>
      </c>
      <c r="F23" s="22">
        <v>45561</v>
      </c>
      <c r="G23" s="7" t="s">
        <v>71</v>
      </c>
      <c r="H23" s="19">
        <v>39024085.710000001</v>
      </c>
      <c r="I23" s="19">
        <v>26016057.140000001</v>
      </c>
      <c r="J23" s="26">
        <v>0</v>
      </c>
      <c r="K23" s="26">
        <f t="shared" si="0"/>
        <v>65040142.850000001</v>
      </c>
      <c r="L23" s="25" t="s">
        <v>72</v>
      </c>
    </row>
    <row r="24" spans="1:12" ht="69.75" customHeight="1" x14ac:dyDescent="0.25">
      <c r="A24" s="25" t="s">
        <v>73</v>
      </c>
      <c r="B24" s="5" t="s">
        <v>18</v>
      </c>
      <c r="C24" s="7" t="s">
        <v>53</v>
      </c>
      <c r="D24" s="7" t="s">
        <v>54</v>
      </c>
      <c r="E24" s="27">
        <v>45553</v>
      </c>
      <c r="F24" s="22">
        <v>45561</v>
      </c>
      <c r="G24" s="7" t="s">
        <v>74</v>
      </c>
      <c r="H24" s="19">
        <v>60385184</v>
      </c>
      <c r="I24" s="19">
        <v>50000000</v>
      </c>
      <c r="J24" s="26">
        <v>0</v>
      </c>
      <c r="K24" s="26">
        <f t="shared" si="0"/>
        <v>110385184</v>
      </c>
      <c r="L24" s="25" t="s">
        <v>75</v>
      </c>
    </row>
    <row r="25" spans="1:12" ht="35.25" customHeight="1" x14ac:dyDescent="0.25">
      <c r="A25" s="25" t="s">
        <v>76</v>
      </c>
      <c r="B25" s="5" t="s">
        <v>41</v>
      </c>
      <c r="C25" s="7" t="s">
        <v>77</v>
      </c>
      <c r="D25" s="7" t="s">
        <v>54</v>
      </c>
      <c r="E25" s="27">
        <v>45509</v>
      </c>
      <c r="F25" s="22">
        <v>45534</v>
      </c>
      <c r="G25" s="7" t="s">
        <v>78</v>
      </c>
      <c r="H25" s="19">
        <v>61949942</v>
      </c>
      <c r="I25" s="19">
        <v>50000000</v>
      </c>
      <c r="J25" s="26">
        <v>0</v>
      </c>
      <c r="K25" s="26">
        <f t="shared" si="0"/>
        <v>111949942</v>
      </c>
      <c r="L25" s="25" t="s">
        <v>79</v>
      </c>
    </row>
    <row r="26" spans="1:12" ht="46.5" customHeight="1" x14ac:dyDescent="0.25">
      <c r="A26" s="25" t="s">
        <v>80</v>
      </c>
      <c r="B26" s="5" t="s">
        <v>81</v>
      </c>
      <c r="C26" s="5" t="s">
        <v>82</v>
      </c>
      <c r="D26" s="7" t="s">
        <v>43</v>
      </c>
      <c r="E26" s="27">
        <v>45387</v>
      </c>
      <c r="F26" s="22">
        <v>45406</v>
      </c>
      <c r="G26" s="7" t="s">
        <v>83</v>
      </c>
      <c r="H26" s="26">
        <v>85388500</v>
      </c>
      <c r="I26" s="19">
        <v>85388500</v>
      </c>
      <c r="J26" s="26">
        <v>0</v>
      </c>
      <c r="K26" s="26">
        <f t="shared" si="0"/>
        <v>170777000</v>
      </c>
      <c r="L26" s="25" t="s">
        <v>84</v>
      </c>
    </row>
    <row r="27" spans="1:12" ht="57" customHeight="1" x14ac:dyDescent="0.25">
      <c r="A27" s="25" t="s">
        <v>85</v>
      </c>
      <c r="B27" s="5" t="s">
        <v>36</v>
      </c>
      <c r="C27" s="5" t="s">
        <v>86</v>
      </c>
      <c r="D27" s="7" t="s">
        <v>54</v>
      </c>
      <c r="E27" s="27">
        <v>45327</v>
      </c>
      <c r="F27" s="22">
        <v>45350</v>
      </c>
      <c r="G27" s="5" t="s">
        <v>87</v>
      </c>
      <c r="H27" s="19">
        <v>26580321.920000002</v>
      </c>
      <c r="I27" s="19">
        <v>40121287.689999998</v>
      </c>
      <c r="J27" s="19">
        <v>66200000</v>
      </c>
      <c r="K27" s="26">
        <f t="shared" si="0"/>
        <v>132901609.61</v>
      </c>
      <c r="L27" s="25" t="s">
        <v>88</v>
      </c>
    </row>
    <row r="28" spans="1:12" ht="39.75" customHeight="1" x14ac:dyDescent="0.25">
      <c r="A28" s="25" t="s">
        <v>89</v>
      </c>
      <c r="B28" s="5" t="s">
        <v>18</v>
      </c>
      <c r="C28" s="5" t="s">
        <v>90</v>
      </c>
      <c r="D28" s="5" t="s">
        <v>54</v>
      </c>
      <c r="E28" s="27">
        <v>45243</v>
      </c>
      <c r="F28" s="28">
        <v>45280</v>
      </c>
      <c r="G28" s="5" t="s">
        <v>91</v>
      </c>
      <c r="H28" s="19">
        <v>10608000</v>
      </c>
      <c r="I28" s="19">
        <v>17680000</v>
      </c>
      <c r="J28" s="19">
        <v>7072000</v>
      </c>
      <c r="K28" s="26">
        <f t="shared" si="0"/>
        <v>35360000</v>
      </c>
      <c r="L28" s="25" t="s">
        <v>92</v>
      </c>
    </row>
    <row r="29" spans="1:12" ht="24" customHeight="1" x14ac:dyDescent="0.25">
      <c r="A29" s="25" t="s">
        <v>93</v>
      </c>
      <c r="B29" s="5" t="s">
        <v>18</v>
      </c>
      <c r="C29" s="5" t="s">
        <v>94</v>
      </c>
      <c r="D29" s="5" t="s">
        <v>20</v>
      </c>
      <c r="E29" s="27">
        <v>45239</v>
      </c>
      <c r="F29" s="28">
        <v>45280</v>
      </c>
      <c r="G29" s="5" t="s">
        <v>95</v>
      </c>
      <c r="H29" s="19">
        <v>8952799</v>
      </c>
      <c r="I29" s="19">
        <v>17905598</v>
      </c>
      <c r="J29" s="19">
        <v>2984265</v>
      </c>
      <c r="K29" s="26">
        <f t="shared" si="0"/>
        <v>29842662</v>
      </c>
      <c r="L29" s="25" t="s">
        <v>92</v>
      </c>
    </row>
    <row r="30" spans="1:12" ht="24" customHeight="1" x14ac:dyDescent="0.25">
      <c r="A30" s="25" t="s">
        <v>96</v>
      </c>
      <c r="B30" s="5" t="s">
        <v>18</v>
      </c>
      <c r="C30" s="5" t="s">
        <v>97</v>
      </c>
      <c r="D30" s="5" t="s">
        <v>54</v>
      </c>
      <c r="E30" s="27">
        <v>45236</v>
      </c>
      <c r="F30" s="28">
        <v>45280</v>
      </c>
      <c r="G30" s="5" t="s">
        <v>98</v>
      </c>
      <c r="H30" s="19">
        <v>9251009</v>
      </c>
      <c r="I30" s="19">
        <v>15418348</v>
      </c>
      <c r="J30" s="19">
        <v>6167339</v>
      </c>
      <c r="K30" s="26">
        <f t="shared" si="0"/>
        <v>30836696</v>
      </c>
      <c r="L30" s="25" t="s">
        <v>92</v>
      </c>
    </row>
    <row r="31" spans="1:12" ht="24" customHeight="1" x14ac:dyDescent="0.25">
      <c r="A31" s="25" t="s">
        <v>99</v>
      </c>
      <c r="B31" s="5" t="s">
        <v>18</v>
      </c>
      <c r="C31" s="5" t="s">
        <v>100</v>
      </c>
      <c r="D31" s="5" t="s">
        <v>54</v>
      </c>
      <c r="E31" s="27">
        <v>45236</v>
      </c>
      <c r="F31" s="28">
        <v>45280</v>
      </c>
      <c r="G31" s="5" t="s">
        <v>101</v>
      </c>
      <c r="H31" s="19">
        <v>9257530</v>
      </c>
      <c r="I31" s="29">
        <v>18515059</v>
      </c>
      <c r="J31" s="19">
        <v>3085843</v>
      </c>
      <c r="K31" s="26">
        <f t="shared" si="0"/>
        <v>30858432</v>
      </c>
      <c r="L31" s="25" t="s">
        <v>92</v>
      </c>
    </row>
    <row r="32" spans="1:12" ht="24" customHeight="1" x14ac:dyDescent="0.25">
      <c r="A32" s="25" t="s">
        <v>102</v>
      </c>
      <c r="B32" s="5" t="s">
        <v>18</v>
      </c>
      <c r="C32" s="5" t="s">
        <v>103</v>
      </c>
      <c r="D32" s="7" t="s">
        <v>20</v>
      </c>
      <c r="E32" s="27">
        <v>45051</v>
      </c>
      <c r="F32" s="28">
        <v>45105</v>
      </c>
      <c r="G32" s="5" t="s">
        <v>104</v>
      </c>
      <c r="H32" s="30">
        <v>170324314.55000001</v>
      </c>
      <c r="I32" s="30">
        <v>100762714.09999999</v>
      </c>
      <c r="J32" s="30">
        <v>67237285.900000006</v>
      </c>
      <c r="K32" s="30">
        <f t="shared" si="0"/>
        <v>338324314.54999995</v>
      </c>
      <c r="L32" s="25" t="s">
        <v>105</v>
      </c>
    </row>
    <row r="33" spans="1:13" ht="24" customHeight="1" x14ac:dyDescent="0.25">
      <c r="A33" s="25" t="s">
        <v>106</v>
      </c>
      <c r="B33" s="5" t="s">
        <v>18</v>
      </c>
      <c r="C33" s="5" t="s">
        <v>107</v>
      </c>
      <c r="D33" s="5" t="s">
        <v>20</v>
      </c>
      <c r="E33" s="27">
        <v>44868</v>
      </c>
      <c r="F33" s="28">
        <v>44911</v>
      </c>
      <c r="G33" s="5" t="s">
        <v>108</v>
      </c>
      <c r="H33" s="30">
        <v>88404190</v>
      </c>
      <c r="I33" s="30">
        <v>135714286</v>
      </c>
      <c r="J33" s="30">
        <v>14285714</v>
      </c>
      <c r="K33" s="26">
        <f t="shared" si="0"/>
        <v>238404190</v>
      </c>
      <c r="L33" s="25" t="s">
        <v>109</v>
      </c>
    </row>
    <row r="34" spans="1:13" ht="57.75" customHeight="1" x14ac:dyDescent="0.25">
      <c r="A34" s="25" t="s">
        <v>110</v>
      </c>
      <c r="B34" s="5" t="s">
        <v>18</v>
      </c>
      <c r="C34" s="5" t="s">
        <v>107</v>
      </c>
      <c r="D34" s="5" t="s">
        <v>20</v>
      </c>
      <c r="E34" s="27">
        <v>44868</v>
      </c>
      <c r="F34" s="28">
        <v>44911</v>
      </c>
      <c r="G34" s="5" t="s">
        <v>111</v>
      </c>
      <c r="H34" s="30">
        <v>88404190</v>
      </c>
      <c r="I34" s="30">
        <v>135714286</v>
      </c>
      <c r="J34" s="30">
        <v>14285714</v>
      </c>
      <c r="K34" s="26">
        <f t="shared" si="0"/>
        <v>238404190</v>
      </c>
      <c r="L34" s="25" t="s">
        <v>112</v>
      </c>
    </row>
    <row r="35" spans="1:13" ht="71.25" customHeight="1" x14ac:dyDescent="0.25">
      <c r="A35" s="25" t="s">
        <v>113</v>
      </c>
      <c r="B35" s="5" t="s">
        <v>18</v>
      </c>
      <c r="C35" s="5" t="s">
        <v>107</v>
      </c>
      <c r="D35" s="5" t="s">
        <v>20</v>
      </c>
      <c r="E35" s="27">
        <v>44868</v>
      </c>
      <c r="F35" s="28">
        <v>44911</v>
      </c>
      <c r="G35" s="5" t="s">
        <v>114</v>
      </c>
      <c r="H35" s="30">
        <v>88404190</v>
      </c>
      <c r="I35" s="30">
        <v>135714286</v>
      </c>
      <c r="J35" s="30">
        <v>14285714</v>
      </c>
      <c r="K35" s="26">
        <f t="shared" si="0"/>
        <v>238404190</v>
      </c>
      <c r="L35" s="25" t="s">
        <v>112</v>
      </c>
    </row>
    <row r="36" spans="1:13" ht="70.5" customHeight="1" x14ac:dyDescent="0.25">
      <c r="A36" s="25" t="s">
        <v>115</v>
      </c>
      <c r="B36" s="5" t="s">
        <v>18</v>
      </c>
      <c r="C36" s="5" t="s">
        <v>107</v>
      </c>
      <c r="D36" s="5" t="s">
        <v>20</v>
      </c>
      <c r="E36" s="27">
        <v>44868</v>
      </c>
      <c r="F36" s="28">
        <v>44911</v>
      </c>
      <c r="G36" s="5" t="s">
        <v>116</v>
      </c>
      <c r="H36" s="30">
        <v>88404190</v>
      </c>
      <c r="I36" s="30">
        <v>135714286</v>
      </c>
      <c r="J36" s="30">
        <v>14285714</v>
      </c>
      <c r="K36" s="26">
        <f t="shared" si="0"/>
        <v>238404190</v>
      </c>
      <c r="L36" s="25" t="s">
        <v>117</v>
      </c>
    </row>
    <row r="37" spans="1:13" ht="72" customHeight="1" x14ac:dyDescent="0.25">
      <c r="A37" s="25" t="s">
        <v>118</v>
      </c>
      <c r="B37" s="5" t="s">
        <v>18</v>
      </c>
      <c r="C37" s="5" t="s">
        <v>107</v>
      </c>
      <c r="D37" s="5" t="s">
        <v>20</v>
      </c>
      <c r="E37" s="27">
        <v>44868</v>
      </c>
      <c r="F37" s="28">
        <v>44911</v>
      </c>
      <c r="G37" s="5" t="s">
        <v>119</v>
      </c>
      <c r="H37" s="30">
        <v>88404190</v>
      </c>
      <c r="I37" s="30">
        <v>135714286</v>
      </c>
      <c r="J37" s="30">
        <v>14285714</v>
      </c>
      <c r="K37" s="26">
        <f t="shared" si="0"/>
        <v>238404190</v>
      </c>
      <c r="L37" s="25" t="s">
        <v>112</v>
      </c>
    </row>
    <row r="38" spans="1:13" ht="38.25" customHeight="1" x14ac:dyDescent="0.25">
      <c r="A38" s="25" t="s">
        <v>120</v>
      </c>
      <c r="B38" s="5" t="s">
        <v>18</v>
      </c>
      <c r="C38" s="5" t="s">
        <v>107</v>
      </c>
      <c r="D38" s="5" t="s">
        <v>20</v>
      </c>
      <c r="E38" s="27">
        <v>44868</v>
      </c>
      <c r="F38" s="28">
        <v>44911</v>
      </c>
      <c r="G38" s="5" t="s">
        <v>121</v>
      </c>
      <c r="H38" s="30">
        <v>88404190</v>
      </c>
      <c r="I38" s="30">
        <v>135714286</v>
      </c>
      <c r="J38" s="30">
        <v>14285714</v>
      </c>
      <c r="K38" s="26">
        <f t="shared" si="0"/>
        <v>238404190</v>
      </c>
      <c r="L38" s="25" t="s">
        <v>122</v>
      </c>
    </row>
    <row r="39" spans="1:13" ht="71.25" customHeight="1" x14ac:dyDescent="0.25">
      <c r="A39" s="25" t="s">
        <v>123</v>
      </c>
      <c r="B39" s="5" t="s">
        <v>18</v>
      </c>
      <c r="C39" s="5" t="s">
        <v>107</v>
      </c>
      <c r="D39" s="5" t="s">
        <v>20</v>
      </c>
      <c r="E39" s="27">
        <v>44868</v>
      </c>
      <c r="F39" s="28">
        <v>44911</v>
      </c>
      <c r="G39" s="5" t="s">
        <v>124</v>
      </c>
      <c r="H39" s="30">
        <v>88404190</v>
      </c>
      <c r="I39" s="30">
        <v>135714286</v>
      </c>
      <c r="J39" s="30">
        <v>14285714</v>
      </c>
      <c r="K39" s="26">
        <f t="shared" si="0"/>
        <v>238404190</v>
      </c>
      <c r="L39" s="25" t="s">
        <v>112</v>
      </c>
    </row>
    <row r="40" spans="1:13" ht="38.25" customHeight="1" x14ac:dyDescent="0.25">
      <c r="A40" s="31" t="s">
        <v>125</v>
      </c>
      <c r="B40" s="5" t="s">
        <v>18</v>
      </c>
      <c r="C40" s="5" t="s">
        <v>126</v>
      </c>
      <c r="D40" s="7" t="s">
        <v>20</v>
      </c>
      <c r="E40" s="22">
        <v>44844</v>
      </c>
      <c r="F40" s="28">
        <v>44848</v>
      </c>
      <c r="G40" s="5" t="s">
        <v>127</v>
      </c>
      <c r="H40" s="26">
        <v>35000000</v>
      </c>
      <c r="I40" s="26">
        <v>35000000</v>
      </c>
      <c r="J40" s="26">
        <v>0</v>
      </c>
      <c r="K40" s="26">
        <f t="shared" si="0"/>
        <v>70000000</v>
      </c>
      <c r="L40" s="25" t="s">
        <v>128</v>
      </c>
    </row>
    <row r="41" spans="1:13" ht="70.5" customHeight="1" x14ac:dyDescent="0.25">
      <c r="A41" s="31" t="s">
        <v>129</v>
      </c>
      <c r="B41" s="5" t="s">
        <v>41</v>
      </c>
      <c r="C41" s="5" t="s">
        <v>130</v>
      </c>
      <c r="D41" s="7" t="s">
        <v>20</v>
      </c>
      <c r="E41" s="22">
        <v>44805</v>
      </c>
      <c r="F41" s="28">
        <v>44848</v>
      </c>
      <c r="G41" s="5" t="s">
        <v>131</v>
      </c>
      <c r="H41" s="26">
        <v>90000000</v>
      </c>
      <c r="I41" s="26">
        <v>90000000</v>
      </c>
      <c r="J41" s="26">
        <v>0</v>
      </c>
      <c r="K41" s="26">
        <f t="shared" si="0"/>
        <v>180000000</v>
      </c>
      <c r="L41" s="25" t="s">
        <v>132</v>
      </c>
    </row>
    <row r="42" spans="1:13" ht="36.75" customHeight="1" x14ac:dyDescent="0.25">
      <c r="A42" s="24" t="s">
        <v>133</v>
      </c>
      <c r="B42" s="5" t="s">
        <v>18</v>
      </c>
      <c r="C42" s="5" t="s">
        <v>134</v>
      </c>
      <c r="D42" s="7" t="s">
        <v>20</v>
      </c>
      <c r="E42" s="22">
        <v>44757</v>
      </c>
      <c r="F42" s="28">
        <v>44783</v>
      </c>
      <c r="G42" s="5" t="s">
        <v>135</v>
      </c>
      <c r="H42" s="26">
        <v>30000000</v>
      </c>
      <c r="I42" s="26">
        <v>44000000</v>
      </c>
      <c r="J42" s="26">
        <v>0</v>
      </c>
      <c r="K42" s="26">
        <f t="shared" si="0"/>
        <v>74000000</v>
      </c>
      <c r="L42" s="31" t="s">
        <v>136</v>
      </c>
    </row>
    <row r="43" spans="1:13" ht="33.75" x14ac:dyDescent="0.25">
      <c r="A43" s="31" t="s">
        <v>137</v>
      </c>
      <c r="B43" s="5" t="s">
        <v>18</v>
      </c>
      <c r="C43" s="7" t="s">
        <v>138</v>
      </c>
      <c r="D43" s="5" t="s">
        <v>139</v>
      </c>
      <c r="E43" s="22">
        <v>44658</v>
      </c>
      <c r="F43" s="28">
        <v>44692</v>
      </c>
      <c r="G43" s="5" t="s">
        <v>140</v>
      </c>
      <c r="H43" s="26">
        <v>61555685.140000001</v>
      </c>
      <c r="I43" s="26">
        <v>61555685.140000001</v>
      </c>
      <c r="J43" s="26">
        <v>0</v>
      </c>
      <c r="K43" s="26">
        <f t="shared" si="0"/>
        <v>123111370.28</v>
      </c>
      <c r="L43" s="25" t="s">
        <v>141</v>
      </c>
    </row>
    <row r="44" spans="1:13" ht="48" customHeight="1" x14ac:dyDescent="0.25">
      <c r="A44" s="31" t="s">
        <v>142</v>
      </c>
      <c r="B44" s="5" t="s">
        <v>18</v>
      </c>
      <c r="C44" s="5" t="s">
        <v>143</v>
      </c>
      <c r="D44" s="7" t="s">
        <v>54</v>
      </c>
      <c r="E44" s="22">
        <v>44545</v>
      </c>
      <c r="F44" s="28">
        <v>44630</v>
      </c>
      <c r="G44" s="5" t="s">
        <v>144</v>
      </c>
      <c r="H44" s="26">
        <v>36806000</v>
      </c>
      <c r="I44" s="26">
        <v>64046000</v>
      </c>
      <c r="J44" s="26">
        <v>83180000</v>
      </c>
      <c r="K44" s="26">
        <f t="shared" si="0"/>
        <v>184032000</v>
      </c>
      <c r="L44" s="25" t="s">
        <v>145</v>
      </c>
    </row>
    <row r="45" spans="1:13" ht="39" customHeight="1" x14ac:dyDescent="0.25">
      <c r="A45" s="31" t="s">
        <v>146</v>
      </c>
      <c r="B45" s="5" t="s">
        <v>41</v>
      </c>
      <c r="C45" s="5" t="s">
        <v>147</v>
      </c>
      <c r="D45" s="7" t="s">
        <v>20</v>
      </c>
      <c r="E45" s="22">
        <v>44531</v>
      </c>
      <c r="F45" s="28">
        <v>44554</v>
      </c>
      <c r="G45" s="5" t="s">
        <v>148</v>
      </c>
      <c r="H45" s="26">
        <v>254468880</v>
      </c>
      <c r="I45" s="26">
        <v>169645920</v>
      </c>
      <c r="J45" s="26">
        <v>0</v>
      </c>
      <c r="K45" s="26">
        <f t="shared" si="0"/>
        <v>424114800</v>
      </c>
      <c r="L45" s="31" t="s">
        <v>149</v>
      </c>
      <c r="M45" s="32"/>
    </row>
    <row r="46" spans="1:13" ht="59.25" customHeight="1" x14ac:dyDescent="0.25">
      <c r="A46" s="31" t="s">
        <v>150</v>
      </c>
      <c r="B46" s="5" t="s">
        <v>18</v>
      </c>
      <c r="C46" s="7" t="s">
        <v>138</v>
      </c>
      <c r="D46" s="7" t="s">
        <v>54</v>
      </c>
      <c r="E46" s="22">
        <v>44526</v>
      </c>
      <c r="F46" s="28">
        <v>44554</v>
      </c>
      <c r="G46" s="5" t="s">
        <v>151</v>
      </c>
      <c r="H46" s="26">
        <v>200000000</v>
      </c>
      <c r="I46" s="26">
        <v>467265369</v>
      </c>
      <c r="J46" s="26">
        <v>332734631</v>
      </c>
      <c r="K46" s="26">
        <f t="shared" si="0"/>
        <v>1000000000</v>
      </c>
      <c r="L46" s="31" t="s">
        <v>149</v>
      </c>
      <c r="M46" s="32"/>
    </row>
    <row r="47" spans="1:13" ht="38.25" customHeight="1" x14ac:dyDescent="0.25">
      <c r="A47" s="31" t="s">
        <v>152</v>
      </c>
      <c r="B47" s="5" t="s">
        <v>18</v>
      </c>
      <c r="C47" s="5" t="s">
        <v>153</v>
      </c>
      <c r="D47" s="7" t="s">
        <v>20</v>
      </c>
      <c r="E47" s="22">
        <v>44526</v>
      </c>
      <c r="F47" s="28">
        <v>44554</v>
      </c>
      <c r="G47" s="5" t="s">
        <v>154</v>
      </c>
      <c r="H47" s="26">
        <v>87574719.400000006</v>
      </c>
      <c r="I47" s="26">
        <v>144820826.72</v>
      </c>
      <c r="J47" s="26">
        <v>25694113.199999999</v>
      </c>
      <c r="K47" s="26">
        <f t="shared" si="0"/>
        <v>258089659.31999999</v>
      </c>
      <c r="L47" s="31" t="s">
        <v>155</v>
      </c>
    </row>
    <row r="48" spans="1:13" ht="48" customHeight="1" x14ac:dyDescent="0.25">
      <c r="A48" s="31" t="s">
        <v>156</v>
      </c>
      <c r="B48" s="5" t="s">
        <v>18</v>
      </c>
      <c r="C48" s="7" t="s">
        <v>157</v>
      </c>
      <c r="D48" s="7" t="s">
        <v>54</v>
      </c>
      <c r="E48" s="22">
        <v>44525</v>
      </c>
      <c r="F48" s="28">
        <v>44554</v>
      </c>
      <c r="G48" s="5" t="s">
        <v>158</v>
      </c>
      <c r="H48" s="26">
        <v>28125000</v>
      </c>
      <c r="I48" s="26">
        <v>46875000</v>
      </c>
      <c r="J48" s="26">
        <v>18750000</v>
      </c>
      <c r="K48" s="26">
        <f t="shared" si="0"/>
        <v>93750000</v>
      </c>
      <c r="L48" s="31" t="s">
        <v>159</v>
      </c>
    </row>
    <row r="49" spans="1:12" ht="24.75" customHeight="1" x14ac:dyDescent="0.25">
      <c r="A49" s="31" t="s">
        <v>160</v>
      </c>
      <c r="B49" s="5" t="s">
        <v>18</v>
      </c>
      <c r="C49" s="7" t="s">
        <v>153</v>
      </c>
      <c r="D49" s="7" t="s">
        <v>20</v>
      </c>
      <c r="E49" s="22">
        <v>44522</v>
      </c>
      <c r="F49" s="28">
        <v>44554</v>
      </c>
      <c r="G49" s="5" t="s">
        <v>161</v>
      </c>
      <c r="H49" s="26">
        <v>74600686.900000006</v>
      </c>
      <c r="I49" s="26">
        <v>123365889.43000001</v>
      </c>
      <c r="J49" s="26">
        <v>21887577.91</v>
      </c>
      <c r="K49" s="26">
        <f t="shared" si="0"/>
        <v>219854154.24000001</v>
      </c>
      <c r="L49" s="31" t="s">
        <v>162</v>
      </c>
    </row>
    <row r="50" spans="1:12" ht="35.25" customHeight="1" x14ac:dyDescent="0.25">
      <c r="A50" s="24" t="s">
        <v>163</v>
      </c>
      <c r="B50" s="5" t="s">
        <v>18</v>
      </c>
      <c r="C50" s="7" t="s">
        <v>164</v>
      </c>
      <c r="D50" s="7" t="s">
        <v>43</v>
      </c>
      <c r="E50" s="22">
        <v>44518</v>
      </c>
      <c r="F50" s="5" t="s">
        <v>165</v>
      </c>
      <c r="G50" s="5" t="s">
        <v>166</v>
      </c>
      <c r="H50" s="26">
        <v>22893751</v>
      </c>
      <c r="I50" s="26">
        <v>34333612</v>
      </c>
      <c r="J50" s="26">
        <v>0</v>
      </c>
      <c r="K50" s="26">
        <f t="shared" ref="K50:K81" si="1">SUM(H50:J50)</f>
        <v>57227363</v>
      </c>
      <c r="L50" s="31" t="s">
        <v>167</v>
      </c>
    </row>
    <row r="51" spans="1:12" ht="25.5" customHeight="1" x14ac:dyDescent="0.25">
      <c r="A51" s="31" t="s">
        <v>168</v>
      </c>
      <c r="B51" s="5" t="s">
        <v>41</v>
      </c>
      <c r="C51" s="5" t="s">
        <v>169</v>
      </c>
      <c r="D51" s="7" t="s">
        <v>20</v>
      </c>
      <c r="E51" s="22">
        <v>44516</v>
      </c>
      <c r="F51" s="28">
        <v>44532</v>
      </c>
      <c r="G51" s="5" t="s">
        <v>170</v>
      </c>
      <c r="H51" s="26">
        <v>91522650.260000005</v>
      </c>
      <c r="I51" s="26">
        <v>61015100.170000002</v>
      </c>
      <c r="J51" s="26">
        <v>0</v>
      </c>
      <c r="K51" s="26">
        <f t="shared" si="1"/>
        <v>152537750.43000001</v>
      </c>
      <c r="L51" s="31" t="s">
        <v>171</v>
      </c>
    </row>
    <row r="52" spans="1:12" ht="25.5" customHeight="1" x14ac:dyDescent="0.25">
      <c r="A52" s="31" t="s">
        <v>172</v>
      </c>
      <c r="B52" s="5" t="s">
        <v>41</v>
      </c>
      <c r="C52" s="5" t="s">
        <v>173</v>
      </c>
      <c r="D52" s="7" t="s">
        <v>20</v>
      </c>
      <c r="E52" s="22">
        <v>44516</v>
      </c>
      <c r="F52" s="28">
        <v>44532</v>
      </c>
      <c r="G52" s="5" t="s">
        <v>174</v>
      </c>
      <c r="H52" s="26">
        <v>30570304.199999999</v>
      </c>
      <c r="I52" s="26">
        <v>20380202.800000001</v>
      </c>
      <c r="J52" s="26">
        <v>0</v>
      </c>
      <c r="K52" s="26">
        <f t="shared" si="1"/>
        <v>50950507</v>
      </c>
      <c r="L52" s="31" t="s">
        <v>175</v>
      </c>
    </row>
    <row r="53" spans="1:12" ht="18.75" customHeight="1" x14ac:dyDescent="0.25">
      <c r="A53" s="25" t="s">
        <v>176</v>
      </c>
      <c r="B53" s="5" t="s">
        <v>41</v>
      </c>
      <c r="C53" s="5" t="s">
        <v>177</v>
      </c>
      <c r="D53" s="7" t="s">
        <v>54</v>
      </c>
      <c r="E53" s="22">
        <v>44516</v>
      </c>
      <c r="F53" s="28">
        <v>44554</v>
      </c>
      <c r="G53" s="5" t="s">
        <v>178</v>
      </c>
      <c r="H53" s="26">
        <v>32661760</v>
      </c>
      <c r="I53" s="26">
        <v>20107840</v>
      </c>
      <c r="J53" s="26">
        <v>0</v>
      </c>
      <c r="K53" s="26">
        <f t="shared" si="1"/>
        <v>52769600</v>
      </c>
      <c r="L53" s="31" t="s">
        <v>179</v>
      </c>
    </row>
    <row r="54" spans="1:12" ht="37.5" customHeight="1" x14ac:dyDescent="0.25">
      <c r="A54" s="31" t="s">
        <v>180</v>
      </c>
      <c r="B54" s="5" t="s">
        <v>18</v>
      </c>
      <c r="C54" s="5" t="s">
        <v>181</v>
      </c>
      <c r="D54" s="7" t="s">
        <v>20</v>
      </c>
      <c r="E54" s="22">
        <v>44511</v>
      </c>
      <c r="F54" s="28">
        <v>44554</v>
      </c>
      <c r="G54" s="5" t="s">
        <v>182</v>
      </c>
      <c r="H54" s="26">
        <v>7701726.2000000002</v>
      </c>
      <c r="I54" s="26">
        <v>18484142.870000001</v>
      </c>
      <c r="J54" s="26">
        <v>4621035.72</v>
      </c>
      <c r="K54" s="26">
        <f t="shared" si="1"/>
        <v>30806904.789999999</v>
      </c>
      <c r="L54" s="31" t="s">
        <v>183</v>
      </c>
    </row>
    <row r="55" spans="1:12" ht="33.75" x14ac:dyDescent="0.25">
      <c r="A55" s="24" t="s">
        <v>184</v>
      </c>
      <c r="B55" s="5" t="s">
        <v>18</v>
      </c>
      <c r="C55" s="5" t="s">
        <v>185</v>
      </c>
      <c r="D55" s="7" t="s">
        <v>20</v>
      </c>
      <c r="E55" s="22">
        <v>44504</v>
      </c>
      <c r="F55" s="28">
        <v>44532</v>
      </c>
      <c r="G55" s="5" t="s">
        <v>186</v>
      </c>
      <c r="H55" s="26">
        <v>23000000</v>
      </c>
      <c r="I55" s="26">
        <v>57500000</v>
      </c>
      <c r="J55" s="26">
        <v>34500000</v>
      </c>
      <c r="K55" s="26">
        <f t="shared" si="1"/>
        <v>115000000</v>
      </c>
      <c r="L55" s="31" t="s">
        <v>187</v>
      </c>
    </row>
    <row r="56" spans="1:12" x14ac:dyDescent="0.25">
      <c r="A56" s="24" t="s">
        <v>188</v>
      </c>
      <c r="B56" s="5" t="s">
        <v>18</v>
      </c>
      <c r="C56" s="7" t="s">
        <v>58</v>
      </c>
      <c r="D56" s="7" t="s">
        <v>20</v>
      </c>
      <c r="E56" s="22">
        <v>44491</v>
      </c>
      <c r="F56" s="5" t="s">
        <v>165</v>
      </c>
      <c r="G56" s="5" t="s">
        <v>189</v>
      </c>
      <c r="H56" s="26">
        <v>21926272</v>
      </c>
      <c r="I56" s="26">
        <v>21926272</v>
      </c>
      <c r="J56" s="26">
        <v>0</v>
      </c>
      <c r="K56" s="26">
        <f t="shared" si="1"/>
        <v>43852544</v>
      </c>
      <c r="L56" s="31" t="s">
        <v>190</v>
      </c>
    </row>
    <row r="57" spans="1:12" ht="36.75" customHeight="1" x14ac:dyDescent="0.25">
      <c r="A57" s="31" t="s">
        <v>191</v>
      </c>
      <c r="B57" s="5" t="s">
        <v>18</v>
      </c>
      <c r="C57" s="5" t="s">
        <v>192</v>
      </c>
      <c r="D57" s="7" t="s">
        <v>43</v>
      </c>
      <c r="E57" s="22">
        <v>44186</v>
      </c>
      <c r="F57" s="28">
        <v>44692</v>
      </c>
      <c r="G57" s="5" t="s">
        <v>193</v>
      </c>
      <c r="H57" s="26">
        <v>11186000</v>
      </c>
      <c r="I57" s="26">
        <v>16779000</v>
      </c>
      <c r="J57" s="26">
        <v>0</v>
      </c>
      <c r="K57" s="26">
        <f t="shared" si="1"/>
        <v>27965000</v>
      </c>
      <c r="L57" s="31" t="s">
        <v>194</v>
      </c>
    </row>
    <row r="58" spans="1:12" ht="22.5" x14ac:dyDescent="0.25">
      <c r="A58" s="31" t="s">
        <v>195</v>
      </c>
      <c r="B58" s="5" t="s">
        <v>18</v>
      </c>
      <c r="C58" s="5" t="s">
        <v>196</v>
      </c>
      <c r="D58" s="7" t="s">
        <v>43</v>
      </c>
      <c r="E58" s="22">
        <v>44176</v>
      </c>
      <c r="F58" s="28">
        <v>44630</v>
      </c>
      <c r="G58" s="5" t="s">
        <v>197</v>
      </c>
      <c r="H58" s="26">
        <v>14269963</v>
      </c>
      <c r="I58" s="26">
        <v>20000000</v>
      </c>
      <c r="J58" s="26">
        <v>6000000</v>
      </c>
      <c r="K58" s="26">
        <f t="shared" si="1"/>
        <v>40269963</v>
      </c>
      <c r="L58" s="31" t="s">
        <v>198</v>
      </c>
    </row>
    <row r="59" spans="1:12" ht="51.75" customHeight="1" x14ac:dyDescent="0.25">
      <c r="A59" s="31" t="s">
        <v>199</v>
      </c>
      <c r="B59" s="5" t="s">
        <v>41</v>
      </c>
      <c r="C59" s="5" t="s">
        <v>200</v>
      </c>
      <c r="D59" s="7" t="s">
        <v>54</v>
      </c>
      <c r="E59" s="22">
        <v>43692</v>
      </c>
      <c r="F59" s="28">
        <v>43707</v>
      </c>
      <c r="G59" s="5" t="s">
        <v>201</v>
      </c>
      <c r="H59" s="26">
        <v>302998090</v>
      </c>
      <c r="I59" s="26">
        <v>115550000</v>
      </c>
      <c r="J59" s="26">
        <v>1096442361</v>
      </c>
      <c r="K59" s="26">
        <f t="shared" si="1"/>
        <v>1514990451</v>
      </c>
      <c r="L59" s="31" t="s">
        <v>202</v>
      </c>
    </row>
    <row r="60" spans="1:12" ht="26.25" customHeight="1" x14ac:dyDescent="0.25">
      <c r="A60" s="31" t="s">
        <v>203</v>
      </c>
      <c r="B60" s="7" t="s">
        <v>36</v>
      </c>
      <c r="C60" s="7" t="s">
        <v>204</v>
      </c>
      <c r="D60" s="7" t="s">
        <v>20</v>
      </c>
      <c r="E60" s="22">
        <v>43489</v>
      </c>
      <c r="F60" s="28">
        <v>43517</v>
      </c>
      <c r="G60" s="33" t="s">
        <v>205</v>
      </c>
      <c r="H60" s="26">
        <v>31370492.100000001</v>
      </c>
      <c r="I60" s="26">
        <v>41827322.799999997</v>
      </c>
      <c r="J60" s="26">
        <v>31370492.100000001</v>
      </c>
      <c r="K60" s="26">
        <f t="shared" si="1"/>
        <v>104568307</v>
      </c>
      <c r="L60" s="25" t="s">
        <v>206</v>
      </c>
    </row>
    <row r="61" spans="1:12" ht="28.5" customHeight="1" x14ac:dyDescent="0.25">
      <c r="A61" s="31" t="s">
        <v>207</v>
      </c>
      <c r="B61" s="5" t="s">
        <v>41</v>
      </c>
      <c r="C61" s="7" t="s">
        <v>208</v>
      </c>
      <c r="D61" s="7" t="s">
        <v>43</v>
      </c>
      <c r="E61" s="22">
        <v>43185</v>
      </c>
      <c r="F61" s="28" t="s">
        <v>209</v>
      </c>
      <c r="G61" s="33" t="s">
        <v>210</v>
      </c>
      <c r="H61" s="26">
        <v>21238785</v>
      </c>
      <c r="I61" s="26">
        <v>25958515</v>
      </c>
      <c r="J61" s="26">
        <v>0</v>
      </c>
      <c r="K61" s="26">
        <f t="shared" si="1"/>
        <v>47197300</v>
      </c>
      <c r="L61" s="25" t="s">
        <v>211</v>
      </c>
    </row>
    <row r="62" spans="1:12" ht="45" x14ac:dyDescent="0.25">
      <c r="A62" s="31" t="s">
        <v>212</v>
      </c>
      <c r="B62" s="5" t="s">
        <v>41</v>
      </c>
      <c r="C62" s="7" t="s">
        <v>208</v>
      </c>
      <c r="D62" s="7" t="s">
        <v>43</v>
      </c>
      <c r="E62" s="22">
        <v>43185</v>
      </c>
      <c r="F62" s="28" t="s">
        <v>213</v>
      </c>
      <c r="G62" s="33" t="s">
        <v>214</v>
      </c>
      <c r="H62" s="26">
        <v>14364974.23</v>
      </c>
      <c r="I62" s="26">
        <v>17557190.73</v>
      </c>
      <c r="J62" s="26">
        <v>0</v>
      </c>
      <c r="K62" s="26">
        <f t="shared" si="1"/>
        <v>31922164.960000001</v>
      </c>
      <c r="L62" s="25" t="s">
        <v>215</v>
      </c>
    </row>
    <row r="63" spans="1:12" ht="22.5" x14ac:dyDescent="0.25">
      <c r="A63" s="24" t="s">
        <v>203</v>
      </c>
      <c r="B63" s="7" t="s">
        <v>36</v>
      </c>
      <c r="C63" s="7" t="s">
        <v>204</v>
      </c>
      <c r="D63" s="7" t="s">
        <v>20</v>
      </c>
      <c r="E63" s="22">
        <v>42977</v>
      </c>
      <c r="F63" s="28">
        <v>43003</v>
      </c>
      <c r="G63" s="5" t="s">
        <v>216</v>
      </c>
      <c r="H63" s="26">
        <v>31370492.100000001</v>
      </c>
      <c r="I63" s="26">
        <v>41827322.799999997</v>
      </c>
      <c r="J63" s="26">
        <v>31370492.100000001</v>
      </c>
      <c r="K63" s="26">
        <f t="shared" si="1"/>
        <v>104568307</v>
      </c>
      <c r="L63" s="25" t="s">
        <v>217</v>
      </c>
    </row>
    <row r="64" spans="1:12" ht="22.5" x14ac:dyDescent="0.25">
      <c r="A64" s="24" t="s">
        <v>218</v>
      </c>
      <c r="B64" s="5" t="s">
        <v>41</v>
      </c>
      <c r="C64" s="7" t="s">
        <v>219</v>
      </c>
      <c r="D64" s="7" t="s">
        <v>54</v>
      </c>
      <c r="E64" s="22">
        <v>42968</v>
      </c>
      <c r="F64" s="28">
        <v>42990</v>
      </c>
      <c r="G64" s="33" t="s">
        <v>220</v>
      </c>
      <c r="H64" s="26">
        <v>92491542.049999997</v>
      </c>
      <c r="I64" s="26">
        <v>231228855.13</v>
      </c>
      <c r="J64" s="26">
        <v>138737313.08000001</v>
      </c>
      <c r="K64" s="26">
        <f t="shared" si="1"/>
        <v>462457710.25999999</v>
      </c>
      <c r="L64" s="25" t="s">
        <v>221</v>
      </c>
    </row>
    <row r="65" spans="1:12" ht="24.75" customHeight="1" x14ac:dyDescent="0.25">
      <c r="A65" s="25" t="s">
        <v>222</v>
      </c>
      <c r="B65" s="5" t="s">
        <v>41</v>
      </c>
      <c r="C65" s="34" t="s">
        <v>208</v>
      </c>
      <c r="D65" s="5" t="s">
        <v>43</v>
      </c>
      <c r="E65" s="28">
        <v>42702</v>
      </c>
      <c r="F65" s="28">
        <v>42725</v>
      </c>
      <c r="G65" s="5" t="s">
        <v>223</v>
      </c>
      <c r="H65" s="19">
        <v>20250000</v>
      </c>
      <c r="I65" s="19">
        <v>24750000</v>
      </c>
      <c r="J65" s="35">
        <v>0</v>
      </c>
      <c r="K65" s="36">
        <f t="shared" si="1"/>
        <v>45000000</v>
      </c>
      <c r="L65" s="25" t="s">
        <v>211</v>
      </c>
    </row>
    <row r="66" spans="1:12" ht="27" customHeight="1" x14ac:dyDescent="0.25">
      <c r="A66" s="25" t="s">
        <v>224</v>
      </c>
      <c r="B66" s="5" t="s">
        <v>41</v>
      </c>
      <c r="C66" s="34" t="s">
        <v>208</v>
      </c>
      <c r="D66" s="5" t="s">
        <v>43</v>
      </c>
      <c r="E66" s="28">
        <v>42702</v>
      </c>
      <c r="F66" s="28">
        <v>42725</v>
      </c>
      <c r="G66" s="5" t="s">
        <v>225</v>
      </c>
      <c r="H66" s="37">
        <v>13500000</v>
      </c>
      <c r="I66" s="37">
        <v>16500000</v>
      </c>
      <c r="J66" s="38">
        <v>0</v>
      </c>
      <c r="K66" s="36">
        <f t="shared" si="1"/>
        <v>30000000</v>
      </c>
      <c r="L66" s="25" t="s">
        <v>215</v>
      </c>
    </row>
    <row r="67" spans="1:12" ht="19.5" customHeight="1" x14ac:dyDescent="0.25">
      <c r="A67" s="25" t="s">
        <v>226</v>
      </c>
      <c r="B67" s="5" t="s">
        <v>18</v>
      </c>
      <c r="C67" s="39" t="s">
        <v>227</v>
      </c>
      <c r="D67" s="5" t="s">
        <v>54</v>
      </c>
      <c r="E67" s="28">
        <v>42649</v>
      </c>
      <c r="F67" s="28">
        <v>42677</v>
      </c>
      <c r="G67" s="5" t="s">
        <v>228</v>
      </c>
      <c r="H67" s="40">
        <v>13693108</v>
      </c>
      <c r="I67" s="40">
        <v>41079324</v>
      </c>
      <c r="J67" s="26">
        <v>13693108</v>
      </c>
      <c r="K67" s="36">
        <f t="shared" si="1"/>
        <v>68465540</v>
      </c>
      <c r="L67" s="25" t="s">
        <v>229</v>
      </c>
    </row>
    <row r="68" spans="1:12" ht="18" customHeight="1" x14ac:dyDescent="0.25">
      <c r="A68" s="31" t="s">
        <v>230</v>
      </c>
      <c r="B68" s="5" t="s">
        <v>18</v>
      </c>
      <c r="C68" s="5" t="s">
        <v>231</v>
      </c>
      <c r="D68" s="7" t="s">
        <v>54</v>
      </c>
      <c r="E68" s="22">
        <v>42649</v>
      </c>
      <c r="F68" s="28">
        <v>42677</v>
      </c>
      <c r="G68" s="5" t="s">
        <v>232</v>
      </c>
      <c r="H68" s="26">
        <v>33872092</v>
      </c>
      <c r="I68" s="26">
        <v>101616276</v>
      </c>
      <c r="J68" s="26">
        <v>33872092</v>
      </c>
      <c r="K68" s="26">
        <f t="shared" si="1"/>
        <v>169360460</v>
      </c>
      <c r="L68" s="25" t="s">
        <v>229</v>
      </c>
    </row>
    <row r="69" spans="1:12" ht="19.5" customHeight="1" x14ac:dyDescent="0.25">
      <c r="A69" s="25" t="s">
        <v>233</v>
      </c>
      <c r="B69" s="5" t="s">
        <v>41</v>
      </c>
      <c r="C69" s="39" t="s">
        <v>234</v>
      </c>
      <c r="D69" s="5" t="s">
        <v>20</v>
      </c>
      <c r="E69" s="28">
        <v>42557</v>
      </c>
      <c r="F69" s="28">
        <v>42586</v>
      </c>
      <c r="G69" s="5" t="s">
        <v>235</v>
      </c>
      <c r="H69" s="40">
        <v>344273614</v>
      </c>
      <c r="I69" s="40">
        <v>270094483</v>
      </c>
      <c r="J69" s="26">
        <v>168105150</v>
      </c>
      <c r="K69" s="36">
        <f t="shared" si="1"/>
        <v>782473247</v>
      </c>
      <c r="L69" s="25" t="s">
        <v>236</v>
      </c>
    </row>
    <row r="70" spans="1:12" ht="21" customHeight="1" x14ac:dyDescent="0.25">
      <c r="A70" s="25" t="s">
        <v>237</v>
      </c>
      <c r="B70" s="5" t="s">
        <v>41</v>
      </c>
      <c r="C70" s="5" t="s">
        <v>238</v>
      </c>
      <c r="D70" s="5" t="s">
        <v>43</v>
      </c>
      <c r="E70" s="28">
        <v>42493</v>
      </c>
      <c r="F70" s="28">
        <v>42523</v>
      </c>
      <c r="G70" s="5" t="s">
        <v>239</v>
      </c>
      <c r="H70" s="40">
        <v>37405763.439999998</v>
      </c>
      <c r="I70" s="40">
        <v>77928673.810000002</v>
      </c>
      <c r="J70" s="26">
        <v>40522910.380000003</v>
      </c>
      <c r="K70" s="36">
        <f t="shared" si="1"/>
        <v>155857347.63</v>
      </c>
      <c r="L70" s="25" t="s">
        <v>240</v>
      </c>
    </row>
    <row r="71" spans="1:12" ht="18.75" customHeight="1" x14ac:dyDescent="0.25">
      <c r="A71" s="25" t="s">
        <v>241</v>
      </c>
      <c r="B71" s="5" t="s">
        <v>18</v>
      </c>
      <c r="C71" s="7" t="s">
        <v>86</v>
      </c>
      <c r="D71" s="7" t="s">
        <v>54</v>
      </c>
      <c r="E71" s="22">
        <v>42319</v>
      </c>
      <c r="F71" s="28">
        <v>42347</v>
      </c>
      <c r="G71" s="5" t="s">
        <v>242</v>
      </c>
      <c r="H71" s="26">
        <v>763327130</v>
      </c>
      <c r="I71" s="26">
        <v>500000000</v>
      </c>
      <c r="J71" s="26">
        <v>2553308521</v>
      </c>
      <c r="K71" s="26">
        <f t="shared" si="1"/>
        <v>3816635651</v>
      </c>
      <c r="L71" s="31" t="s">
        <v>243</v>
      </c>
    </row>
    <row r="72" spans="1:12" ht="27.75" customHeight="1" x14ac:dyDescent="0.25">
      <c r="A72" s="31" t="s">
        <v>244</v>
      </c>
      <c r="B72" s="5" t="s">
        <v>41</v>
      </c>
      <c r="C72" s="5" t="s">
        <v>245</v>
      </c>
      <c r="D72" s="7" t="s">
        <v>43</v>
      </c>
      <c r="E72" s="22">
        <v>42283</v>
      </c>
      <c r="F72" s="28">
        <v>42296</v>
      </c>
      <c r="G72" s="5" t="s">
        <v>246</v>
      </c>
      <c r="H72" s="26">
        <v>2020000000</v>
      </c>
      <c r="I72" s="26">
        <v>1000000000</v>
      </c>
      <c r="J72" s="26">
        <v>3400000000</v>
      </c>
      <c r="K72" s="26">
        <f t="shared" si="1"/>
        <v>6420000000</v>
      </c>
      <c r="L72" s="25" t="s">
        <v>247</v>
      </c>
    </row>
    <row r="73" spans="1:12" ht="33.75" x14ac:dyDescent="0.25">
      <c r="A73" s="31" t="s">
        <v>248</v>
      </c>
      <c r="B73" s="7" t="s">
        <v>36</v>
      </c>
      <c r="C73" s="5" t="s">
        <v>204</v>
      </c>
      <c r="D73" s="7" t="s">
        <v>20</v>
      </c>
      <c r="E73" s="22">
        <v>42200</v>
      </c>
      <c r="F73" s="28">
        <v>42227</v>
      </c>
      <c r="G73" s="5" t="s">
        <v>249</v>
      </c>
      <c r="H73" s="26">
        <v>15569818</v>
      </c>
      <c r="I73" s="26">
        <v>31139636</v>
      </c>
      <c r="J73" s="26">
        <v>31139636</v>
      </c>
      <c r="K73" s="26">
        <f t="shared" si="1"/>
        <v>77849090</v>
      </c>
      <c r="L73" s="25" t="s">
        <v>250</v>
      </c>
    </row>
    <row r="74" spans="1:12" ht="26.25" customHeight="1" x14ac:dyDescent="0.25">
      <c r="A74" s="25" t="s">
        <v>251</v>
      </c>
      <c r="B74" s="5" t="s">
        <v>18</v>
      </c>
      <c r="C74" s="7" t="s">
        <v>138</v>
      </c>
      <c r="D74" s="7" t="s">
        <v>252</v>
      </c>
      <c r="E74" s="22">
        <v>42131</v>
      </c>
      <c r="F74" s="28">
        <v>42153</v>
      </c>
      <c r="G74" s="5" t="s">
        <v>253</v>
      </c>
      <c r="H74" s="26">
        <v>530844562</v>
      </c>
      <c r="I74" s="26">
        <v>500000000</v>
      </c>
      <c r="J74" s="26">
        <v>594790684</v>
      </c>
      <c r="K74" s="26">
        <f t="shared" si="1"/>
        <v>1625635246</v>
      </c>
      <c r="L74" s="31" t="s">
        <v>254</v>
      </c>
    </row>
    <row r="75" spans="1:12" ht="36.75" customHeight="1" x14ac:dyDescent="0.25">
      <c r="A75" s="31" t="s">
        <v>255</v>
      </c>
      <c r="B75" s="5" t="s">
        <v>41</v>
      </c>
      <c r="C75" s="5" t="s">
        <v>42</v>
      </c>
      <c r="D75" s="7" t="s">
        <v>43</v>
      </c>
      <c r="E75" s="22">
        <v>41969</v>
      </c>
      <c r="F75" s="28">
        <v>41982</v>
      </c>
      <c r="G75" s="5" t="s">
        <v>256</v>
      </c>
      <c r="H75" s="26">
        <v>263938742.15000001</v>
      </c>
      <c r="I75" s="26">
        <v>274858970.85000002</v>
      </c>
      <c r="J75" s="26">
        <v>72000000</v>
      </c>
      <c r="K75" s="26">
        <f t="shared" si="1"/>
        <v>610797713</v>
      </c>
      <c r="L75" s="31" t="s">
        <v>257</v>
      </c>
    </row>
    <row r="76" spans="1:12" ht="36" customHeight="1" x14ac:dyDescent="0.25">
      <c r="A76" s="31" t="s">
        <v>258</v>
      </c>
      <c r="B76" s="5" t="s">
        <v>18</v>
      </c>
      <c r="C76" s="7" t="s">
        <v>259</v>
      </c>
      <c r="D76" s="7" t="s">
        <v>54</v>
      </c>
      <c r="E76" s="22">
        <v>41934</v>
      </c>
      <c r="F76" s="28">
        <v>41953</v>
      </c>
      <c r="G76" s="5" t="s">
        <v>260</v>
      </c>
      <c r="H76" s="26">
        <v>54279079</v>
      </c>
      <c r="I76" s="26">
        <v>158637237</v>
      </c>
      <c r="J76" s="26">
        <v>54279079</v>
      </c>
      <c r="K76" s="26">
        <f t="shared" si="1"/>
        <v>267195395</v>
      </c>
      <c r="L76" s="24" t="s">
        <v>261</v>
      </c>
    </row>
    <row r="77" spans="1:12" ht="25.5" customHeight="1" x14ac:dyDescent="0.25">
      <c r="A77" s="31" t="s">
        <v>262</v>
      </c>
      <c r="B77" s="5" t="s">
        <v>41</v>
      </c>
      <c r="C77" s="7" t="s">
        <v>234</v>
      </c>
      <c r="D77" s="7" t="s">
        <v>20</v>
      </c>
      <c r="E77" s="22">
        <v>41905</v>
      </c>
      <c r="F77" s="28">
        <v>41928</v>
      </c>
      <c r="G77" s="5" t="s">
        <v>263</v>
      </c>
      <c r="H77" s="26">
        <v>199224424</v>
      </c>
      <c r="I77" s="26">
        <v>270094483</v>
      </c>
      <c r="J77" s="26">
        <v>217286948</v>
      </c>
      <c r="K77" s="26">
        <f t="shared" si="1"/>
        <v>686605855</v>
      </c>
      <c r="L77" s="31" t="s">
        <v>264</v>
      </c>
    </row>
    <row r="78" spans="1:12" ht="19.5" customHeight="1" x14ac:dyDescent="0.25">
      <c r="A78" s="25" t="s">
        <v>241</v>
      </c>
      <c r="B78" s="5" t="s">
        <v>18</v>
      </c>
      <c r="C78" s="7" t="s">
        <v>86</v>
      </c>
      <c r="D78" s="7" t="s">
        <v>54</v>
      </c>
      <c r="E78" s="22">
        <v>41865</v>
      </c>
      <c r="F78" s="28">
        <v>41886</v>
      </c>
      <c r="G78" s="7" t="s">
        <v>265</v>
      </c>
      <c r="H78" s="26">
        <v>828707477</v>
      </c>
      <c r="I78" s="26">
        <v>500000000</v>
      </c>
      <c r="J78" s="26">
        <v>2056433910</v>
      </c>
      <c r="K78" s="26">
        <f t="shared" si="1"/>
        <v>3385141387</v>
      </c>
      <c r="L78" s="31" t="s">
        <v>243</v>
      </c>
    </row>
    <row r="79" spans="1:12" ht="18" customHeight="1" x14ac:dyDescent="0.25">
      <c r="A79" s="25" t="s">
        <v>241</v>
      </c>
      <c r="B79" s="5" t="s">
        <v>18</v>
      </c>
      <c r="C79" s="7" t="s">
        <v>138</v>
      </c>
      <c r="D79" s="7" t="s">
        <v>54</v>
      </c>
      <c r="E79" s="22">
        <v>41865</v>
      </c>
      <c r="F79" s="28">
        <v>42040</v>
      </c>
      <c r="G79" s="5" t="s">
        <v>266</v>
      </c>
      <c r="H79" s="26">
        <v>828707477</v>
      </c>
      <c r="I79" s="26">
        <v>500000000</v>
      </c>
      <c r="J79" s="26">
        <v>2056433910</v>
      </c>
      <c r="K79" s="26">
        <f t="shared" si="1"/>
        <v>3385141387</v>
      </c>
      <c r="L79" s="31" t="s">
        <v>243</v>
      </c>
    </row>
    <row r="80" spans="1:12" ht="22.5" x14ac:dyDescent="0.25">
      <c r="A80" s="25" t="s">
        <v>267</v>
      </c>
      <c r="B80" s="5" t="s">
        <v>18</v>
      </c>
      <c r="C80" s="5" t="s">
        <v>268</v>
      </c>
      <c r="D80" s="7" t="s">
        <v>20</v>
      </c>
      <c r="E80" s="28">
        <v>41768</v>
      </c>
      <c r="F80" s="22">
        <v>41789</v>
      </c>
      <c r="G80" s="7" t="s">
        <v>269</v>
      </c>
      <c r="H80" s="26">
        <v>3000000</v>
      </c>
      <c r="I80" s="26">
        <v>7500000</v>
      </c>
      <c r="J80" s="26">
        <v>4500000</v>
      </c>
      <c r="K80" s="26">
        <f t="shared" si="1"/>
        <v>15000000</v>
      </c>
      <c r="L80" s="31" t="s">
        <v>270</v>
      </c>
    </row>
    <row r="81" spans="1:12" ht="22.5" x14ac:dyDescent="0.25">
      <c r="A81" s="17" t="s">
        <v>271</v>
      </c>
      <c r="B81" s="7" t="s">
        <v>36</v>
      </c>
      <c r="C81" s="5" t="s">
        <v>272</v>
      </c>
      <c r="D81" s="7" t="s">
        <v>20</v>
      </c>
      <c r="E81" s="28">
        <v>41767</v>
      </c>
      <c r="F81" s="22">
        <v>41789</v>
      </c>
      <c r="G81" s="7" t="s">
        <v>273</v>
      </c>
      <c r="H81" s="26">
        <v>30691010.16</v>
      </c>
      <c r="I81" s="26">
        <v>30691010.16</v>
      </c>
      <c r="J81" s="26">
        <v>15345505.08</v>
      </c>
      <c r="K81" s="26">
        <f t="shared" si="1"/>
        <v>76727525.400000006</v>
      </c>
      <c r="L81" s="25" t="s">
        <v>274</v>
      </c>
    </row>
    <row r="82" spans="1:12" ht="26.25" customHeight="1" x14ac:dyDescent="0.25">
      <c r="A82" s="31" t="s">
        <v>275</v>
      </c>
      <c r="B82" s="5" t="s">
        <v>18</v>
      </c>
      <c r="C82" s="7" t="s">
        <v>138</v>
      </c>
      <c r="D82" s="7" t="s">
        <v>276</v>
      </c>
      <c r="E82" s="22">
        <v>41705</v>
      </c>
      <c r="F82" s="22">
        <v>41719</v>
      </c>
      <c r="G82" s="7" t="s">
        <v>277</v>
      </c>
      <c r="H82" s="26">
        <v>7804115.4699999997</v>
      </c>
      <c r="I82" s="26">
        <v>17474229.82</v>
      </c>
      <c r="J82" s="26">
        <v>7804115.4699999997</v>
      </c>
      <c r="K82" s="26">
        <f t="shared" ref="K82:K89" si="2">SUM(H82:J82)</f>
        <v>33082460.759999998</v>
      </c>
      <c r="L82" s="31" t="s">
        <v>278</v>
      </c>
    </row>
    <row r="83" spans="1:12" ht="27.75" customHeight="1" x14ac:dyDescent="0.25">
      <c r="A83" s="24" t="s">
        <v>279</v>
      </c>
      <c r="B83" s="5" t="s">
        <v>41</v>
      </c>
      <c r="C83" s="7" t="s">
        <v>238</v>
      </c>
      <c r="D83" s="7" t="s">
        <v>43</v>
      </c>
      <c r="E83" s="22">
        <v>41619</v>
      </c>
      <c r="F83" s="22">
        <v>41619</v>
      </c>
      <c r="G83" s="41" t="s">
        <v>280</v>
      </c>
      <c r="H83" s="26">
        <v>530000000</v>
      </c>
      <c r="I83" s="26">
        <v>731500000</v>
      </c>
      <c r="J83" s="26">
        <v>68500000</v>
      </c>
      <c r="K83" s="26">
        <f t="shared" si="2"/>
        <v>1330000000</v>
      </c>
      <c r="L83" s="31" t="s">
        <v>281</v>
      </c>
    </row>
    <row r="84" spans="1:12" ht="25.5" customHeight="1" x14ac:dyDescent="0.25">
      <c r="A84" s="31" t="s">
        <v>282</v>
      </c>
      <c r="B84" s="7" t="s">
        <v>36</v>
      </c>
      <c r="C84" s="7" t="s">
        <v>283</v>
      </c>
      <c r="D84" s="7" t="s">
        <v>43</v>
      </c>
      <c r="E84" s="22">
        <v>41582</v>
      </c>
      <c r="F84" s="22">
        <v>41606</v>
      </c>
      <c r="G84" s="7" t="s">
        <v>284</v>
      </c>
      <c r="H84" s="26">
        <v>87705264</v>
      </c>
      <c r="I84" s="26">
        <v>219263160</v>
      </c>
      <c r="J84" s="26">
        <v>131557896</v>
      </c>
      <c r="K84" s="26">
        <f t="shared" si="2"/>
        <v>438526320</v>
      </c>
      <c r="L84" s="24" t="s">
        <v>285</v>
      </c>
    </row>
    <row r="85" spans="1:12" ht="19.5" customHeight="1" x14ac:dyDescent="0.25">
      <c r="A85" s="24" t="s">
        <v>286</v>
      </c>
      <c r="B85" s="5" t="s">
        <v>287</v>
      </c>
      <c r="C85" s="7" t="s">
        <v>288</v>
      </c>
      <c r="D85" s="7" t="s">
        <v>20</v>
      </c>
      <c r="E85" s="22">
        <v>41563</v>
      </c>
      <c r="F85" s="22">
        <v>41606</v>
      </c>
      <c r="G85" s="7" t="s">
        <v>289</v>
      </c>
      <c r="H85" s="26">
        <v>23066600</v>
      </c>
      <c r="I85" s="26">
        <v>51899000</v>
      </c>
      <c r="J85" s="26">
        <v>40367400</v>
      </c>
      <c r="K85" s="26">
        <f t="shared" si="2"/>
        <v>115333000</v>
      </c>
      <c r="L85" s="24" t="s">
        <v>290</v>
      </c>
    </row>
    <row r="86" spans="1:12" ht="26.25" customHeight="1" x14ac:dyDescent="0.25">
      <c r="A86" s="24" t="s">
        <v>291</v>
      </c>
      <c r="B86" s="5" t="s">
        <v>41</v>
      </c>
      <c r="C86" s="7" t="s">
        <v>292</v>
      </c>
      <c r="D86" s="7" t="s">
        <v>20</v>
      </c>
      <c r="E86" s="22">
        <v>41541</v>
      </c>
      <c r="F86" s="22">
        <v>41557</v>
      </c>
      <c r="G86" s="7" t="s">
        <v>293</v>
      </c>
      <c r="H86" s="26">
        <v>72504426.260000005</v>
      </c>
      <c r="I86" s="26">
        <v>73197216.299999997</v>
      </c>
      <c r="J86" s="26">
        <v>16958838.100000009</v>
      </c>
      <c r="K86" s="26">
        <f t="shared" si="2"/>
        <v>162660480.66000003</v>
      </c>
      <c r="L86" s="24" t="s">
        <v>294</v>
      </c>
    </row>
    <row r="87" spans="1:12" x14ac:dyDescent="0.25">
      <c r="A87" s="24" t="s">
        <v>295</v>
      </c>
      <c r="B87" s="5" t="s">
        <v>41</v>
      </c>
      <c r="C87" s="7" t="s">
        <v>245</v>
      </c>
      <c r="D87" s="7" t="s">
        <v>43</v>
      </c>
      <c r="E87" s="22">
        <v>41528</v>
      </c>
      <c r="F87" s="22">
        <v>41557</v>
      </c>
      <c r="G87" s="41" t="s">
        <v>296</v>
      </c>
      <c r="H87" s="26">
        <v>2800000000</v>
      </c>
      <c r="I87" s="26">
        <v>700000000</v>
      </c>
      <c r="J87" s="26">
        <v>4000000000</v>
      </c>
      <c r="K87" s="26">
        <f t="shared" si="2"/>
        <v>7500000000</v>
      </c>
      <c r="L87" s="24" t="s">
        <v>297</v>
      </c>
    </row>
    <row r="88" spans="1:12" ht="19.5" customHeight="1" x14ac:dyDescent="0.25">
      <c r="A88" s="24" t="s">
        <v>298</v>
      </c>
      <c r="B88" s="5" t="s">
        <v>41</v>
      </c>
      <c r="C88" s="7" t="s">
        <v>299</v>
      </c>
      <c r="D88" s="7" t="s">
        <v>20</v>
      </c>
      <c r="E88" s="22">
        <v>41522</v>
      </c>
      <c r="F88" s="22">
        <v>41557</v>
      </c>
      <c r="G88" s="41" t="s">
        <v>300</v>
      </c>
      <c r="H88" s="26">
        <v>456297241</v>
      </c>
      <c r="I88" s="26">
        <v>500000000</v>
      </c>
      <c r="J88" s="26">
        <f>86024400+313482461</f>
        <v>399506861</v>
      </c>
      <c r="K88" s="26">
        <f t="shared" si="2"/>
        <v>1355804102</v>
      </c>
      <c r="L88" s="24" t="s">
        <v>301</v>
      </c>
    </row>
    <row r="89" spans="1:12" ht="18" customHeight="1" x14ac:dyDescent="0.25">
      <c r="A89" s="1" t="s">
        <v>14</v>
      </c>
      <c r="B89" s="1">
        <f>COUNTA(B18:B88)</f>
        <v>71</v>
      </c>
      <c r="C89" s="1"/>
      <c r="D89" s="2"/>
      <c r="E89" s="2"/>
      <c r="F89" s="2"/>
      <c r="G89" s="2"/>
      <c r="H89" s="14">
        <f>SUM(H18:H88)</f>
        <v>12992804641.609999</v>
      </c>
      <c r="I89" s="14">
        <f>SUM(I18:I88)</f>
        <v>10164281332.459999</v>
      </c>
      <c r="J89" s="14">
        <f>SUM(J18:J88)</f>
        <v>18054441311.040001</v>
      </c>
      <c r="K89" s="14">
        <f t="shared" si="2"/>
        <v>41211527285.110001</v>
      </c>
      <c r="L89" s="15"/>
    </row>
    <row r="90" spans="1:12" ht="20.25" customHeight="1" x14ac:dyDescent="0.25">
      <c r="A90" s="15"/>
      <c r="B90" s="15"/>
      <c r="C90" s="15"/>
      <c r="D90" s="15"/>
      <c r="E90" s="1"/>
      <c r="F90" s="1"/>
      <c r="G90" s="1"/>
      <c r="H90" s="42"/>
      <c r="I90" s="42"/>
      <c r="J90" s="42"/>
      <c r="K90" s="42"/>
      <c r="L90" s="15"/>
    </row>
    <row r="91" spans="1:12" ht="24" customHeight="1" x14ac:dyDescent="0.25">
      <c r="A91" s="1" t="s">
        <v>0</v>
      </c>
      <c r="B91" s="1" t="s">
        <v>1</v>
      </c>
      <c r="C91" s="1" t="s">
        <v>2</v>
      </c>
      <c r="D91" s="2"/>
      <c r="E91" s="1" t="s">
        <v>3</v>
      </c>
      <c r="F91" s="1" t="s">
        <v>4</v>
      </c>
      <c r="G91" s="1" t="s">
        <v>4</v>
      </c>
      <c r="H91" s="3" t="s">
        <v>5</v>
      </c>
      <c r="I91" s="3" t="s">
        <v>5</v>
      </c>
      <c r="J91" s="3" t="s">
        <v>5</v>
      </c>
      <c r="K91" s="3" t="s">
        <v>5</v>
      </c>
      <c r="L91" s="1" t="s">
        <v>6</v>
      </c>
    </row>
    <row r="92" spans="1:12" ht="13.5" customHeight="1" x14ac:dyDescent="0.25">
      <c r="A92" s="2"/>
      <c r="B92" s="2"/>
      <c r="C92" s="1" t="s">
        <v>7</v>
      </c>
      <c r="D92" s="1" t="s">
        <v>8</v>
      </c>
      <c r="E92" s="1" t="s">
        <v>9</v>
      </c>
      <c r="F92" s="1" t="s">
        <v>9</v>
      </c>
      <c r="G92" s="1" t="s">
        <v>10</v>
      </c>
      <c r="H92" s="1" t="s">
        <v>11</v>
      </c>
      <c r="I92" s="1" t="s">
        <v>12</v>
      </c>
      <c r="J92" s="1" t="s">
        <v>13</v>
      </c>
      <c r="K92" s="1" t="s">
        <v>14</v>
      </c>
      <c r="L92" s="1"/>
    </row>
    <row r="93" spans="1:12" ht="33.75" x14ac:dyDescent="0.25">
      <c r="A93" s="43" t="s">
        <v>302</v>
      </c>
      <c r="B93" s="43"/>
      <c r="C93" s="3"/>
      <c r="D93" s="43"/>
      <c r="E93" s="43"/>
      <c r="F93" s="43"/>
      <c r="G93" s="43"/>
      <c r="H93" s="43"/>
      <c r="I93" s="43"/>
      <c r="J93" s="43"/>
      <c r="K93" s="43"/>
      <c r="L93" s="43"/>
    </row>
    <row r="94" spans="1:12" ht="78.75" x14ac:dyDescent="0.25">
      <c r="A94" s="25" t="s">
        <v>303</v>
      </c>
      <c r="B94" s="5" t="s">
        <v>41</v>
      </c>
      <c r="C94" s="7" t="s">
        <v>304</v>
      </c>
      <c r="D94" s="7" t="s">
        <v>20</v>
      </c>
      <c r="E94" s="22">
        <v>45699</v>
      </c>
      <c r="F94" s="22">
        <v>45713</v>
      </c>
      <c r="G94" s="7" t="s">
        <v>305</v>
      </c>
      <c r="H94" s="19">
        <v>45000000</v>
      </c>
      <c r="I94" s="19">
        <v>30000000</v>
      </c>
      <c r="J94" s="19">
        <v>0</v>
      </c>
      <c r="K94" s="26">
        <f t="shared" ref="K94:K125" si="3">SUM(H94:J94)</f>
        <v>75000000</v>
      </c>
      <c r="L94" s="25" t="s">
        <v>306</v>
      </c>
    </row>
    <row r="95" spans="1:12" ht="67.5" x14ac:dyDescent="0.25">
      <c r="A95" s="25" t="s">
        <v>307</v>
      </c>
      <c r="B95" s="5" t="s">
        <v>41</v>
      </c>
      <c r="C95" s="7" t="s">
        <v>308</v>
      </c>
      <c r="D95" s="7" t="s">
        <v>20</v>
      </c>
      <c r="E95" s="22">
        <v>45694</v>
      </c>
      <c r="F95" s="22">
        <v>45713</v>
      </c>
      <c r="G95" s="7" t="s">
        <v>309</v>
      </c>
      <c r="H95" s="19">
        <v>46540806.549999997</v>
      </c>
      <c r="I95" s="19">
        <v>46540806.549999997</v>
      </c>
      <c r="J95" s="19">
        <v>0</v>
      </c>
      <c r="K95" s="26">
        <f t="shared" si="3"/>
        <v>93081613.099999994</v>
      </c>
      <c r="L95" s="25" t="s">
        <v>310</v>
      </c>
    </row>
    <row r="96" spans="1:12" ht="36.75" customHeight="1" x14ac:dyDescent="0.25">
      <c r="A96" s="25" t="s">
        <v>311</v>
      </c>
      <c r="B96" s="5" t="s">
        <v>41</v>
      </c>
      <c r="C96" s="7" t="s">
        <v>66</v>
      </c>
      <c r="D96" s="7" t="s">
        <v>32</v>
      </c>
      <c r="E96" s="22">
        <v>45628</v>
      </c>
      <c r="F96" s="22">
        <v>45643</v>
      </c>
      <c r="G96" s="7" t="s">
        <v>312</v>
      </c>
      <c r="H96" s="19">
        <v>57600000</v>
      </c>
      <c r="I96" s="19">
        <v>38400000</v>
      </c>
      <c r="J96" s="19">
        <v>0</v>
      </c>
      <c r="K96" s="26">
        <f t="shared" si="3"/>
        <v>96000000</v>
      </c>
      <c r="L96" s="25" t="s">
        <v>313</v>
      </c>
    </row>
    <row r="97" spans="1:12" ht="36.75" customHeight="1" x14ac:dyDescent="0.25">
      <c r="A97" s="25" t="s">
        <v>314</v>
      </c>
      <c r="B97" s="5" t="s">
        <v>18</v>
      </c>
      <c r="C97" s="7" t="s">
        <v>315</v>
      </c>
      <c r="D97" s="7" t="s">
        <v>20</v>
      </c>
      <c r="E97" s="22">
        <v>45602</v>
      </c>
      <c r="F97" s="22">
        <v>45621</v>
      </c>
      <c r="G97" s="7" t="s">
        <v>316</v>
      </c>
      <c r="H97" s="19">
        <v>66500000</v>
      </c>
      <c r="I97" s="19">
        <v>50000000</v>
      </c>
      <c r="J97" s="19">
        <v>0</v>
      </c>
      <c r="K97" s="26">
        <f t="shared" si="3"/>
        <v>116500000</v>
      </c>
      <c r="L97" s="25" t="s">
        <v>317</v>
      </c>
    </row>
    <row r="98" spans="1:12" ht="46.5" customHeight="1" x14ac:dyDescent="0.25">
      <c r="A98" s="25" t="s">
        <v>318</v>
      </c>
      <c r="B98" s="5" t="s">
        <v>41</v>
      </c>
      <c r="C98" s="7" t="s">
        <v>319</v>
      </c>
      <c r="D98" s="7" t="s">
        <v>54</v>
      </c>
      <c r="E98" s="27">
        <v>45575</v>
      </c>
      <c r="F98" s="22">
        <v>45588</v>
      </c>
      <c r="G98" s="7" t="s">
        <v>320</v>
      </c>
      <c r="H98" s="19">
        <v>50125000</v>
      </c>
      <c r="I98" s="19">
        <v>50000000</v>
      </c>
      <c r="J98" s="26">
        <v>0</v>
      </c>
      <c r="K98" s="26">
        <f t="shared" si="3"/>
        <v>100125000</v>
      </c>
      <c r="L98" s="25" t="s">
        <v>321</v>
      </c>
    </row>
    <row r="99" spans="1:12" ht="24" customHeight="1" x14ac:dyDescent="0.25">
      <c r="A99" s="25" t="s">
        <v>322</v>
      </c>
      <c r="B99" s="5" t="s">
        <v>41</v>
      </c>
      <c r="C99" s="7" t="s">
        <v>42</v>
      </c>
      <c r="D99" s="7" t="s">
        <v>43</v>
      </c>
      <c r="E99" s="27">
        <v>45433</v>
      </c>
      <c r="F99" s="22">
        <v>45440</v>
      </c>
      <c r="G99" s="7" t="s">
        <v>323</v>
      </c>
      <c r="H99" s="19">
        <v>60000000</v>
      </c>
      <c r="I99" s="19">
        <v>50000000</v>
      </c>
      <c r="J99" s="26">
        <v>100000000</v>
      </c>
      <c r="K99" s="26">
        <f t="shared" si="3"/>
        <v>210000000</v>
      </c>
      <c r="L99" s="25" t="s">
        <v>45</v>
      </c>
    </row>
    <row r="100" spans="1:12" ht="57.75" customHeight="1" x14ac:dyDescent="0.25">
      <c r="A100" s="25" t="s">
        <v>324</v>
      </c>
      <c r="B100" s="5" t="s">
        <v>41</v>
      </c>
      <c r="C100" s="7" t="s">
        <v>58</v>
      </c>
      <c r="D100" s="7" t="s">
        <v>20</v>
      </c>
      <c r="E100" s="22">
        <v>45569</v>
      </c>
      <c r="F100" s="22">
        <v>45588</v>
      </c>
      <c r="G100" s="7" t="s">
        <v>59</v>
      </c>
      <c r="H100" s="19">
        <v>72000000</v>
      </c>
      <c r="I100" s="19">
        <v>48000000</v>
      </c>
      <c r="J100" s="19">
        <v>0</v>
      </c>
      <c r="K100" s="26">
        <f t="shared" si="3"/>
        <v>120000000</v>
      </c>
      <c r="L100" s="25" t="s">
        <v>325</v>
      </c>
    </row>
    <row r="101" spans="1:12" ht="38.25" customHeight="1" x14ac:dyDescent="0.25">
      <c r="A101" s="25" t="s">
        <v>326</v>
      </c>
      <c r="B101" s="5" t="s">
        <v>41</v>
      </c>
      <c r="C101" s="7" t="s">
        <v>70</v>
      </c>
      <c r="D101" s="7" t="s">
        <v>20</v>
      </c>
      <c r="E101" s="22">
        <v>45547</v>
      </c>
      <c r="F101" s="22">
        <v>45561</v>
      </c>
      <c r="G101" s="7" t="s">
        <v>71</v>
      </c>
      <c r="H101" s="19">
        <v>39024085.710000001</v>
      </c>
      <c r="I101" s="19">
        <v>26016057.140000001</v>
      </c>
      <c r="J101" s="19">
        <v>0</v>
      </c>
      <c r="K101" s="26">
        <f t="shared" si="3"/>
        <v>65040142.850000001</v>
      </c>
      <c r="L101" s="25" t="s">
        <v>327</v>
      </c>
    </row>
    <row r="102" spans="1:12" ht="57.75" customHeight="1" x14ac:dyDescent="0.25">
      <c r="A102" s="25" t="s">
        <v>328</v>
      </c>
      <c r="B102" s="5" t="s">
        <v>41</v>
      </c>
      <c r="C102" s="7" t="s">
        <v>77</v>
      </c>
      <c r="D102" s="7" t="s">
        <v>54</v>
      </c>
      <c r="E102" s="27">
        <v>45509</v>
      </c>
      <c r="F102" s="22">
        <v>45534</v>
      </c>
      <c r="G102" s="7" t="s">
        <v>78</v>
      </c>
      <c r="H102" s="19">
        <v>61949942</v>
      </c>
      <c r="I102" s="19">
        <v>50000000</v>
      </c>
      <c r="J102" s="19">
        <v>0</v>
      </c>
      <c r="K102" s="26">
        <f t="shared" si="3"/>
        <v>111949942</v>
      </c>
      <c r="L102" s="25" t="s">
        <v>329</v>
      </c>
    </row>
    <row r="103" spans="1:12" ht="59.25" customHeight="1" x14ac:dyDescent="0.25">
      <c r="A103" s="25" t="s">
        <v>330</v>
      </c>
      <c r="B103" s="5" t="s">
        <v>41</v>
      </c>
      <c r="C103" s="7" t="s">
        <v>331</v>
      </c>
      <c r="D103" s="7" t="s">
        <v>20</v>
      </c>
      <c r="E103" s="27">
        <v>45460</v>
      </c>
      <c r="F103" s="22">
        <v>45470</v>
      </c>
      <c r="G103" s="7" t="s">
        <v>332</v>
      </c>
      <c r="H103" s="19">
        <v>28123389.870000001</v>
      </c>
      <c r="I103" s="19">
        <v>18748926.579999998</v>
      </c>
      <c r="J103" s="26">
        <v>0</v>
      </c>
      <c r="K103" s="26">
        <f t="shared" si="3"/>
        <v>46872316.450000003</v>
      </c>
      <c r="L103" s="25" t="s">
        <v>333</v>
      </c>
    </row>
    <row r="104" spans="1:12" ht="36.75" customHeight="1" x14ac:dyDescent="0.25">
      <c r="A104" s="25" t="s">
        <v>334</v>
      </c>
      <c r="B104" s="5" t="s">
        <v>18</v>
      </c>
      <c r="C104" s="7" t="s">
        <v>335</v>
      </c>
      <c r="D104" s="7" t="s">
        <v>20</v>
      </c>
      <c r="E104" s="27">
        <v>45462</v>
      </c>
      <c r="F104" s="22">
        <v>45470</v>
      </c>
      <c r="G104" s="7" t="s">
        <v>336</v>
      </c>
      <c r="H104" s="19">
        <v>83000000</v>
      </c>
      <c r="I104" s="19">
        <v>50000000</v>
      </c>
      <c r="J104" s="26">
        <v>0</v>
      </c>
      <c r="K104" s="26">
        <f t="shared" si="3"/>
        <v>133000000</v>
      </c>
      <c r="L104" s="25" t="s">
        <v>337</v>
      </c>
    </row>
    <row r="105" spans="1:12" ht="48.75" customHeight="1" x14ac:dyDescent="0.25">
      <c r="A105" s="25" t="s">
        <v>338</v>
      </c>
      <c r="B105" s="5" t="s">
        <v>41</v>
      </c>
      <c r="C105" s="7" t="s">
        <v>339</v>
      </c>
      <c r="D105" s="7" t="s">
        <v>43</v>
      </c>
      <c r="E105" s="27">
        <v>45422</v>
      </c>
      <c r="F105" s="22">
        <v>45440</v>
      </c>
      <c r="G105" s="7" t="s">
        <v>340</v>
      </c>
      <c r="H105" s="19">
        <v>45000000</v>
      </c>
      <c r="I105" s="19">
        <v>45000000</v>
      </c>
      <c r="J105" s="26">
        <v>0</v>
      </c>
      <c r="K105" s="26">
        <f t="shared" si="3"/>
        <v>90000000</v>
      </c>
      <c r="L105" s="25" t="s">
        <v>341</v>
      </c>
    </row>
    <row r="106" spans="1:12" ht="36.75" customHeight="1" x14ac:dyDescent="0.25">
      <c r="A106" s="25" t="s">
        <v>342</v>
      </c>
      <c r="B106" s="5" t="s">
        <v>343</v>
      </c>
      <c r="C106" s="7" t="s">
        <v>344</v>
      </c>
      <c r="D106" s="7" t="s">
        <v>54</v>
      </c>
      <c r="E106" s="27">
        <v>45412</v>
      </c>
      <c r="F106" s="22">
        <v>45440</v>
      </c>
      <c r="G106" s="7" t="s">
        <v>345</v>
      </c>
      <c r="H106" s="19">
        <v>48795250</v>
      </c>
      <c r="I106" s="19">
        <v>48795250</v>
      </c>
      <c r="J106" s="26">
        <v>0</v>
      </c>
      <c r="K106" s="26">
        <f t="shared" si="3"/>
        <v>97590500</v>
      </c>
      <c r="L106" s="25" t="s">
        <v>346</v>
      </c>
    </row>
    <row r="107" spans="1:12" ht="45.75" customHeight="1" x14ac:dyDescent="0.25">
      <c r="A107" s="25" t="s">
        <v>347</v>
      </c>
      <c r="B107" s="5" t="s">
        <v>41</v>
      </c>
      <c r="C107" s="7" t="s">
        <v>348</v>
      </c>
      <c r="D107" s="7" t="s">
        <v>54</v>
      </c>
      <c r="E107" s="27">
        <v>45418</v>
      </c>
      <c r="F107" s="22">
        <v>45440</v>
      </c>
      <c r="G107" s="7" t="s">
        <v>349</v>
      </c>
      <c r="H107" s="19">
        <v>82314847.459999993</v>
      </c>
      <c r="I107" s="19">
        <v>50000000</v>
      </c>
      <c r="J107" s="26">
        <v>0</v>
      </c>
      <c r="K107" s="26">
        <f t="shared" si="3"/>
        <v>132314847.45999999</v>
      </c>
      <c r="L107" s="25" t="s">
        <v>350</v>
      </c>
    </row>
    <row r="108" spans="1:12" ht="36" customHeight="1" x14ac:dyDescent="0.25">
      <c r="A108" s="25" t="s">
        <v>351</v>
      </c>
      <c r="B108" s="5" t="s">
        <v>18</v>
      </c>
      <c r="C108" s="7" t="s">
        <v>352</v>
      </c>
      <c r="D108" s="7" t="s">
        <v>54</v>
      </c>
      <c r="E108" s="27">
        <v>45422</v>
      </c>
      <c r="F108" s="22">
        <v>45440</v>
      </c>
      <c r="G108" s="7" t="s">
        <v>353</v>
      </c>
      <c r="H108" s="19">
        <v>52100000</v>
      </c>
      <c r="I108" s="19">
        <v>49900000</v>
      </c>
      <c r="J108" s="26">
        <v>0</v>
      </c>
      <c r="K108" s="26">
        <f t="shared" si="3"/>
        <v>102000000</v>
      </c>
      <c r="L108" s="25" t="s">
        <v>354</v>
      </c>
    </row>
    <row r="109" spans="1:12" ht="59.25" customHeight="1" x14ac:dyDescent="0.25">
      <c r="A109" s="25" t="s">
        <v>355</v>
      </c>
      <c r="B109" s="5" t="s">
        <v>356</v>
      </c>
      <c r="C109" s="7" t="s">
        <v>31</v>
      </c>
      <c r="D109" s="7" t="s">
        <v>32</v>
      </c>
      <c r="E109" s="27">
        <v>45362</v>
      </c>
      <c r="F109" s="22">
        <v>45379</v>
      </c>
      <c r="G109" s="7" t="s">
        <v>357</v>
      </c>
      <c r="H109" s="26">
        <v>22095967.109999999</v>
      </c>
      <c r="I109" s="19">
        <v>23400000</v>
      </c>
      <c r="J109" s="26">
        <v>13004032.890000001</v>
      </c>
      <c r="K109" s="26">
        <f t="shared" si="3"/>
        <v>58500000</v>
      </c>
      <c r="L109" s="25" t="s">
        <v>358</v>
      </c>
    </row>
    <row r="110" spans="1:12" ht="24" customHeight="1" x14ac:dyDescent="0.25">
      <c r="A110" s="25" t="s">
        <v>359</v>
      </c>
      <c r="B110" s="5" t="s">
        <v>360</v>
      </c>
      <c r="C110" s="7" t="s">
        <v>361</v>
      </c>
      <c r="D110" s="7" t="s">
        <v>20</v>
      </c>
      <c r="E110" s="27">
        <v>45344</v>
      </c>
      <c r="F110" s="22">
        <v>45350</v>
      </c>
      <c r="G110" s="7" t="s">
        <v>362</v>
      </c>
      <c r="H110" s="26">
        <v>15791646</v>
      </c>
      <c r="I110" s="19">
        <v>15791646</v>
      </c>
      <c r="J110" s="26">
        <v>0</v>
      </c>
      <c r="K110" s="26">
        <f t="shared" si="3"/>
        <v>31583292</v>
      </c>
      <c r="L110" s="25" t="s">
        <v>363</v>
      </c>
    </row>
    <row r="111" spans="1:12" ht="38.25" customHeight="1" x14ac:dyDescent="0.25">
      <c r="A111" s="25" t="s">
        <v>364</v>
      </c>
      <c r="B111" s="5" t="s">
        <v>360</v>
      </c>
      <c r="C111" s="7" t="s">
        <v>365</v>
      </c>
      <c r="D111" s="7" t="s">
        <v>54</v>
      </c>
      <c r="E111" s="22">
        <v>45343</v>
      </c>
      <c r="F111" s="22">
        <v>45350</v>
      </c>
      <c r="G111" s="7" t="s">
        <v>366</v>
      </c>
      <c r="H111" s="19">
        <v>216848487.16999999</v>
      </c>
      <c r="I111" s="19">
        <v>50000000</v>
      </c>
      <c r="J111" s="19">
        <v>50000000</v>
      </c>
      <c r="K111" s="26">
        <f t="shared" si="3"/>
        <v>316848487.16999996</v>
      </c>
      <c r="L111" s="25" t="s">
        <v>367</v>
      </c>
    </row>
    <row r="112" spans="1:12" ht="63" customHeight="1" x14ac:dyDescent="0.25">
      <c r="A112" s="25" t="s">
        <v>368</v>
      </c>
      <c r="B112" s="5" t="s">
        <v>369</v>
      </c>
      <c r="C112" s="5" t="s">
        <v>370</v>
      </c>
      <c r="D112" s="7" t="s">
        <v>43</v>
      </c>
      <c r="E112" s="27">
        <v>45244</v>
      </c>
      <c r="F112" s="28">
        <v>45275</v>
      </c>
      <c r="G112" s="5" t="s">
        <v>371</v>
      </c>
      <c r="H112" s="19">
        <v>51662074</v>
      </c>
      <c r="I112" s="19">
        <v>129155185</v>
      </c>
      <c r="J112" s="19">
        <v>77493111</v>
      </c>
      <c r="K112" s="26">
        <f t="shared" si="3"/>
        <v>258310370</v>
      </c>
      <c r="L112" s="25" t="s">
        <v>372</v>
      </c>
    </row>
    <row r="113" spans="1:12" ht="26.25" customHeight="1" x14ac:dyDescent="0.25">
      <c r="A113" s="25" t="s">
        <v>373</v>
      </c>
      <c r="B113" s="5" t="s">
        <v>18</v>
      </c>
      <c r="C113" s="5" t="s">
        <v>374</v>
      </c>
      <c r="D113" s="5" t="s">
        <v>54</v>
      </c>
      <c r="E113" s="27">
        <v>45236</v>
      </c>
      <c r="F113" s="28">
        <v>45280</v>
      </c>
      <c r="G113" s="5" t="s">
        <v>375</v>
      </c>
      <c r="H113" s="19">
        <v>9948000</v>
      </c>
      <c r="I113" s="19">
        <v>16580000</v>
      </c>
      <c r="J113" s="19">
        <v>6632000</v>
      </c>
      <c r="K113" s="26">
        <f t="shared" si="3"/>
        <v>33160000</v>
      </c>
      <c r="L113" s="25" t="s">
        <v>92</v>
      </c>
    </row>
    <row r="114" spans="1:12" ht="45.75" customHeight="1" x14ac:dyDescent="0.25">
      <c r="A114" s="25" t="s">
        <v>376</v>
      </c>
      <c r="B114" s="5" t="s">
        <v>18</v>
      </c>
      <c r="C114" s="5" t="s">
        <v>377</v>
      </c>
      <c r="D114" s="7" t="s">
        <v>20</v>
      </c>
      <c r="E114" s="27">
        <v>45050</v>
      </c>
      <c r="F114" s="28">
        <v>45105</v>
      </c>
      <c r="G114" s="5" t="s">
        <v>378</v>
      </c>
      <c r="H114" s="30">
        <v>85895000</v>
      </c>
      <c r="I114" s="30">
        <v>85895000</v>
      </c>
      <c r="J114" s="30">
        <v>0</v>
      </c>
      <c r="K114" s="30">
        <f t="shared" si="3"/>
        <v>171790000</v>
      </c>
      <c r="L114" s="25" t="s">
        <v>379</v>
      </c>
    </row>
    <row r="115" spans="1:12" ht="44.25" customHeight="1" x14ac:dyDescent="0.25">
      <c r="A115" s="25" t="s">
        <v>380</v>
      </c>
      <c r="B115" s="5" t="s">
        <v>36</v>
      </c>
      <c r="C115" s="5" t="s">
        <v>86</v>
      </c>
      <c r="D115" s="7" t="s">
        <v>54</v>
      </c>
      <c r="E115" s="27">
        <v>45261</v>
      </c>
      <c r="F115" s="3" t="s">
        <v>381</v>
      </c>
      <c r="G115" s="3" t="s">
        <v>381</v>
      </c>
      <c r="H115" s="19">
        <v>62901609.609999999</v>
      </c>
      <c r="I115" s="19">
        <v>50000000</v>
      </c>
      <c r="J115" s="19">
        <v>20000000</v>
      </c>
      <c r="K115" s="26">
        <f t="shared" si="3"/>
        <v>132901609.61</v>
      </c>
      <c r="L115" s="25" t="s">
        <v>88</v>
      </c>
    </row>
    <row r="116" spans="1:12" ht="60.75" customHeight="1" x14ac:dyDescent="0.25">
      <c r="A116" s="25" t="s">
        <v>382</v>
      </c>
      <c r="B116" s="5" t="s">
        <v>383</v>
      </c>
      <c r="C116" s="5" t="s">
        <v>384</v>
      </c>
      <c r="D116" s="5" t="s">
        <v>43</v>
      </c>
      <c r="E116" s="27">
        <v>45239</v>
      </c>
      <c r="F116" s="3" t="s">
        <v>381</v>
      </c>
      <c r="G116" s="3" t="s">
        <v>381</v>
      </c>
      <c r="H116" s="19">
        <v>20000000</v>
      </c>
      <c r="I116" s="19">
        <v>28000000</v>
      </c>
      <c r="J116" s="19">
        <v>22000000</v>
      </c>
      <c r="K116" s="26">
        <f t="shared" si="3"/>
        <v>70000000</v>
      </c>
      <c r="L116" s="25" t="s">
        <v>385</v>
      </c>
    </row>
    <row r="117" spans="1:12" ht="47.25" customHeight="1" x14ac:dyDescent="0.25">
      <c r="A117" s="25" t="s">
        <v>386</v>
      </c>
      <c r="B117" s="5" t="s">
        <v>387</v>
      </c>
      <c r="C117" s="5" t="s">
        <v>339</v>
      </c>
      <c r="D117" s="5" t="s">
        <v>43</v>
      </c>
      <c r="E117" s="27">
        <v>45239</v>
      </c>
      <c r="F117" s="3" t="s">
        <v>381</v>
      </c>
      <c r="G117" s="3" t="s">
        <v>381</v>
      </c>
      <c r="H117" s="19">
        <v>20000000</v>
      </c>
      <c r="I117" s="19">
        <v>40000000</v>
      </c>
      <c r="J117" s="19">
        <v>20000000</v>
      </c>
      <c r="K117" s="26">
        <f t="shared" si="3"/>
        <v>80000000</v>
      </c>
      <c r="L117" s="25" t="s">
        <v>388</v>
      </c>
    </row>
    <row r="118" spans="1:12" ht="36" customHeight="1" x14ac:dyDescent="0.25">
      <c r="A118" s="25" t="s">
        <v>389</v>
      </c>
      <c r="B118" s="5" t="s">
        <v>18</v>
      </c>
      <c r="C118" s="5" t="s">
        <v>390</v>
      </c>
      <c r="D118" s="5" t="s">
        <v>20</v>
      </c>
      <c r="E118" s="27">
        <v>44887</v>
      </c>
      <c r="F118" s="28" t="s">
        <v>391</v>
      </c>
      <c r="G118" s="5" t="s">
        <v>392</v>
      </c>
      <c r="H118" s="30">
        <v>32500000</v>
      </c>
      <c r="I118" s="30">
        <v>32500000</v>
      </c>
      <c r="J118" s="44">
        <v>0</v>
      </c>
      <c r="K118" s="26">
        <f t="shared" si="3"/>
        <v>65000000</v>
      </c>
      <c r="L118" s="25" t="s">
        <v>393</v>
      </c>
    </row>
    <row r="119" spans="1:12" ht="36.75" customHeight="1" x14ac:dyDescent="0.25">
      <c r="A119" s="25" t="s">
        <v>394</v>
      </c>
      <c r="B119" s="5" t="s">
        <v>18</v>
      </c>
      <c r="C119" s="5" t="s">
        <v>395</v>
      </c>
      <c r="D119" s="7" t="s">
        <v>54</v>
      </c>
      <c r="E119" s="27">
        <v>45184</v>
      </c>
      <c r="F119" s="28">
        <v>45225</v>
      </c>
      <c r="G119" s="5" t="s">
        <v>396</v>
      </c>
      <c r="H119" s="29">
        <v>20740000</v>
      </c>
      <c r="I119" s="29">
        <v>31110000</v>
      </c>
      <c r="J119" s="45">
        <v>0</v>
      </c>
      <c r="K119" s="26">
        <f t="shared" si="3"/>
        <v>51850000</v>
      </c>
      <c r="L119" s="25" t="s">
        <v>397</v>
      </c>
    </row>
    <row r="120" spans="1:12" ht="37.5" customHeight="1" x14ac:dyDescent="0.25">
      <c r="A120" s="25" t="s">
        <v>398</v>
      </c>
      <c r="B120" s="5" t="s">
        <v>18</v>
      </c>
      <c r="C120" s="5" t="s">
        <v>399</v>
      </c>
      <c r="D120" s="7" t="s">
        <v>20</v>
      </c>
      <c r="E120" s="27">
        <v>45012</v>
      </c>
      <c r="F120" s="3" t="s">
        <v>381</v>
      </c>
      <c r="G120" s="3" t="s">
        <v>381</v>
      </c>
      <c r="H120" s="30">
        <v>78165000</v>
      </c>
      <c r="I120" s="30">
        <v>110000000</v>
      </c>
      <c r="J120" s="30">
        <v>0</v>
      </c>
      <c r="K120" s="30">
        <f t="shared" si="3"/>
        <v>188165000</v>
      </c>
      <c r="L120" s="25" t="s">
        <v>400</v>
      </c>
    </row>
    <row r="121" spans="1:12" ht="38.25" customHeight="1" x14ac:dyDescent="0.25">
      <c r="A121" s="25" t="s">
        <v>401</v>
      </c>
      <c r="B121" s="5" t="s">
        <v>18</v>
      </c>
      <c r="C121" s="5" t="s">
        <v>399</v>
      </c>
      <c r="D121" s="7" t="s">
        <v>20</v>
      </c>
      <c r="E121" s="27">
        <v>45012</v>
      </c>
      <c r="F121" s="3" t="s">
        <v>381</v>
      </c>
      <c r="G121" s="3" t="s">
        <v>381</v>
      </c>
      <c r="H121" s="30">
        <v>78165000</v>
      </c>
      <c r="I121" s="30">
        <v>110000000</v>
      </c>
      <c r="J121" s="30">
        <v>0</v>
      </c>
      <c r="K121" s="30">
        <f t="shared" si="3"/>
        <v>188165000</v>
      </c>
      <c r="L121" s="25" t="s">
        <v>400</v>
      </c>
    </row>
    <row r="122" spans="1:12" ht="35.25" customHeight="1" x14ac:dyDescent="0.25">
      <c r="A122" s="25" t="s">
        <v>402</v>
      </c>
      <c r="B122" s="5" t="s">
        <v>18</v>
      </c>
      <c r="C122" s="5" t="s">
        <v>399</v>
      </c>
      <c r="D122" s="7" t="s">
        <v>20</v>
      </c>
      <c r="E122" s="27">
        <v>45012</v>
      </c>
      <c r="F122" s="3" t="s">
        <v>381</v>
      </c>
      <c r="G122" s="3" t="s">
        <v>381</v>
      </c>
      <c r="H122" s="30">
        <v>78165000</v>
      </c>
      <c r="I122" s="30">
        <v>110000000</v>
      </c>
      <c r="J122" s="30">
        <v>0</v>
      </c>
      <c r="K122" s="30">
        <f t="shared" si="3"/>
        <v>188165000</v>
      </c>
      <c r="L122" s="25" t="s">
        <v>400</v>
      </c>
    </row>
    <row r="123" spans="1:12" ht="37.5" customHeight="1" x14ac:dyDescent="0.25">
      <c r="A123" s="25" t="s">
        <v>403</v>
      </c>
      <c r="B123" s="5" t="s">
        <v>18</v>
      </c>
      <c r="C123" s="5" t="s">
        <v>399</v>
      </c>
      <c r="D123" s="7" t="s">
        <v>20</v>
      </c>
      <c r="E123" s="27">
        <v>45012</v>
      </c>
      <c r="F123" s="3" t="s">
        <v>381</v>
      </c>
      <c r="G123" s="3" t="s">
        <v>381</v>
      </c>
      <c r="H123" s="30">
        <v>78165000</v>
      </c>
      <c r="I123" s="30">
        <v>110000000</v>
      </c>
      <c r="J123" s="30">
        <v>0</v>
      </c>
      <c r="K123" s="30">
        <f t="shared" si="3"/>
        <v>188165000</v>
      </c>
      <c r="L123" s="25" t="s">
        <v>400</v>
      </c>
    </row>
    <row r="124" spans="1:12" ht="37.5" customHeight="1" x14ac:dyDescent="0.25">
      <c r="A124" s="25" t="s">
        <v>404</v>
      </c>
      <c r="B124" s="5" t="s">
        <v>18</v>
      </c>
      <c r="C124" s="5" t="s">
        <v>399</v>
      </c>
      <c r="D124" s="7" t="s">
        <v>20</v>
      </c>
      <c r="E124" s="27">
        <v>45012</v>
      </c>
      <c r="F124" s="3" t="s">
        <v>381</v>
      </c>
      <c r="G124" s="3" t="s">
        <v>381</v>
      </c>
      <c r="H124" s="30">
        <v>78165000</v>
      </c>
      <c r="I124" s="30">
        <v>110000000</v>
      </c>
      <c r="J124" s="30">
        <v>0</v>
      </c>
      <c r="K124" s="30">
        <f t="shared" si="3"/>
        <v>188165000</v>
      </c>
      <c r="L124" s="25" t="s">
        <v>400</v>
      </c>
    </row>
    <row r="125" spans="1:12" ht="27.75" customHeight="1" x14ac:dyDescent="0.25">
      <c r="A125" s="25" t="s">
        <v>405</v>
      </c>
      <c r="B125" s="5" t="s">
        <v>18</v>
      </c>
      <c r="C125" s="5" t="s">
        <v>399</v>
      </c>
      <c r="D125" s="7" t="s">
        <v>20</v>
      </c>
      <c r="E125" s="27">
        <v>45012</v>
      </c>
      <c r="F125" s="3" t="s">
        <v>381</v>
      </c>
      <c r="G125" s="3" t="s">
        <v>381</v>
      </c>
      <c r="H125" s="30">
        <v>78165000</v>
      </c>
      <c r="I125" s="30">
        <v>110000000</v>
      </c>
      <c r="J125" s="30">
        <v>0</v>
      </c>
      <c r="K125" s="30">
        <f t="shared" si="3"/>
        <v>188165000</v>
      </c>
      <c r="L125" s="25" t="s">
        <v>400</v>
      </c>
    </row>
    <row r="126" spans="1:12" ht="48" customHeight="1" x14ac:dyDescent="0.25">
      <c r="A126" s="25" t="s">
        <v>406</v>
      </c>
      <c r="B126" s="5" t="s">
        <v>18</v>
      </c>
      <c r="C126" s="7" t="s">
        <v>339</v>
      </c>
      <c r="D126" s="7" t="s">
        <v>43</v>
      </c>
      <c r="E126" s="27">
        <v>44924</v>
      </c>
      <c r="F126" s="3" t="s">
        <v>381</v>
      </c>
      <c r="G126" s="3" t="s">
        <v>381</v>
      </c>
      <c r="H126" s="30">
        <v>300000000</v>
      </c>
      <c r="I126" s="30">
        <v>900000000</v>
      </c>
      <c r="J126" s="30">
        <v>300000000</v>
      </c>
      <c r="K126" s="26">
        <f t="shared" ref="K126:K157" si="4">SUM(H126:J126)</f>
        <v>1500000000</v>
      </c>
      <c r="L126" s="25" t="s">
        <v>407</v>
      </c>
    </row>
    <row r="127" spans="1:12" ht="48.75" customHeight="1" x14ac:dyDescent="0.25">
      <c r="A127" s="25" t="s">
        <v>408</v>
      </c>
      <c r="B127" s="5" t="s">
        <v>287</v>
      </c>
      <c r="C127" s="5" t="s">
        <v>409</v>
      </c>
      <c r="D127" s="5" t="s">
        <v>20</v>
      </c>
      <c r="E127" s="27">
        <v>44893</v>
      </c>
      <c r="F127" s="3" t="s">
        <v>381</v>
      </c>
      <c r="G127" s="3" t="s">
        <v>381</v>
      </c>
      <c r="H127" s="30">
        <v>72000000</v>
      </c>
      <c r="I127" s="30">
        <v>288000000</v>
      </c>
      <c r="J127" s="44">
        <v>0</v>
      </c>
      <c r="K127" s="26">
        <f t="shared" si="4"/>
        <v>360000000</v>
      </c>
      <c r="L127" s="25" t="s">
        <v>410</v>
      </c>
    </row>
    <row r="128" spans="1:12" ht="37.5" customHeight="1" x14ac:dyDescent="0.25">
      <c r="A128" s="31" t="s">
        <v>411</v>
      </c>
      <c r="B128" s="5" t="s">
        <v>18</v>
      </c>
      <c r="C128" s="5" t="s">
        <v>412</v>
      </c>
      <c r="D128" s="7" t="s">
        <v>54</v>
      </c>
      <c r="E128" s="22">
        <v>44908</v>
      </c>
      <c r="F128" s="28" t="s">
        <v>413</v>
      </c>
      <c r="G128" s="5" t="s">
        <v>413</v>
      </c>
      <c r="H128" s="46">
        <v>300000000</v>
      </c>
      <c r="I128" s="46">
        <v>600000000</v>
      </c>
      <c r="J128" s="46">
        <v>100000000</v>
      </c>
      <c r="K128" s="46">
        <f t="shared" si="4"/>
        <v>1000000000</v>
      </c>
      <c r="L128" s="31" t="s">
        <v>414</v>
      </c>
    </row>
    <row r="129" spans="1:12" ht="36" customHeight="1" x14ac:dyDescent="0.25">
      <c r="A129" s="31" t="s">
        <v>415</v>
      </c>
      <c r="B129" s="5" t="s">
        <v>18</v>
      </c>
      <c r="C129" s="5" t="s">
        <v>412</v>
      </c>
      <c r="D129" s="7" t="s">
        <v>54</v>
      </c>
      <c r="E129" s="22">
        <v>44697</v>
      </c>
      <c r="F129" s="28" t="s">
        <v>413</v>
      </c>
      <c r="G129" s="5" t="s">
        <v>416</v>
      </c>
      <c r="H129" s="46">
        <v>600000000</v>
      </c>
      <c r="I129" s="46">
        <v>1000000000</v>
      </c>
      <c r="J129" s="46">
        <v>400000000</v>
      </c>
      <c r="K129" s="46">
        <f t="shared" si="4"/>
        <v>2000000000</v>
      </c>
      <c r="L129" s="31" t="s">
        <v>414</v>
      </c>
    </row>
    <row r="130" spans="1:12" ht="37.5" customHeight="1" x14ac:dyDescent="0.25">
      <c r="A130" s="31" t="s">
        <v>417</v>
      </c>
      <c r="B130" s="5" t="s">
        <v>18</v>
      </c>
      <c r="C130" s="5" t="s">
        <v>418</v>
      </c>
      <c r="D130" s="7" t="s">
        <v>54</v>
      </c>
      <c r="E130" s="22">
        <v>44634</v>
      </c>
      <c r="F130" s="5" t="s">
        <v>413</v>
      </c>
      <c r="G130" s="5" t="s">
        <v>413</v>
      </c>
      <c r="H130" s="46">
        <v>72896616</v>
      </c>
      <c r="I130" s="46">
        <v>72896616</v>
      </c>
      <c r="J130" s="46">
        <v>0</v>
      </c>
      <c r="K130" s="26">
        <f t="shared" si="4"/>
        <v>145793232</v>
      </c>
      <c r="L130" s="25" t="s">
        <v>419</v>
      </c>
    </row>
    <row r="131" spans="1:12" ht="48" customHeight="1" x14ac:dyDescent="0.25">
      <c r="A131" s="31" t="s">
        <v>420</v>
      </c>
      <c r="B131" s="5" t="s">
        <v>18</v>
      </c>
      <c r="C131" s="5" t="s">
        <v>418</v>
      </c>
      <c r="D131" s="7" t="s">
        <v>54</v>
      </c>
      <c r="E131" s="22">
        <v>44550</v>
      </c>
      <c r="F131" s="5" t="s">
        <v>413</v>
      </c>
      <c r="G131" s="5" t="s">
        <v>413</v>
      </c>
      <c r="H131" s="46">
        <v>72896616</v>
      </c>
      <c r="I131" s="46">
        <v>72896616</v>
      </c>
      <c r="J131" s="46">
        <v>0</v>
      </c>
      <c r="K131" s="26">
        <f t="shared" si="4"/>
        <v>145793232</v>
      </c>
      <c r="L131" s="31" t="s">
        <v>421</v>
      </c>
    </row>
    <row r="132" spans="1:12" ht="37.5" customHeight="1" x14ac:dyDescent="0.25">
      <c r="A132" s="31" t="s">
        <v>422</v>
      </c>
      <c r="B132" s="5" t="s">
        <v>18</v>
      </c>
      <c r="C132" s="5" t="s">
        <v>418</v>
      </c>
      <c r="D132" s="7" t="s">
        <v>54</v>
      </c>
      <c r="E132" s="22">
        <v>44550</v>
      </c>
      <c r="F132" s="5" t="s">
        <v>413</v>
      </c>
      <c r="G132" s="5" t="s">
        <v>413</v>
      </c>
      <c r="H132" s="46">
        <v>72896616</v>
      </c>
      <c r="I132" s="46">
        <v>72896616</v>
      </c>
      <c r="J132" s="46">
        <v>0</v>
      </c>
      <c r="K132" s="26">
        <f t="shared" si="4"/>
        <v>145793232</v>
      </c>
      <c r="L132" s="25" t="s">
        <v>421</v>
      </c>
    </row>
    <row r="133" spans="1:12" ht="38.25" customHeight="1" x14ac:dyDescent="0.25">
      <c r="A133" s="31" t="s">
        <v>423</v>
      </c>
      <c r="B133" s="5" t="s">
        <v>18</v>
      </c>
      <c r="C133" s="5" t="s">
        <v>192</v>
      </c>
      <c r="D133" s="7" t="s">
        <v>43</v>
      </c>
      <c r="E133" s="22">
        <v>44547</v>
      </c>
      <c r="F133" s="5" t="s">
        <v>413</v>
      </c>
      <c r="G133" s="5" t="s">
        <v>413</v>
      </c>
      <c r="H133" s="46">
        <v>30000000</v>
      </c>
      <c r="I133" s="46">
        <v>25000000</v>
      </c>
      <c r="J133" s="46">
        <v>5000000</v>
      </c>
      <c r="K133" s="26">
        <f t="shared" si="4"/>
        <v>60000000</v>
      </c>
      <c r="L133" s="31" t="s">
        <v>194</v>
      </c>
    </row>
    <row r="134" spans="1:12" ht="39.75" customHeight="1" x14ac:dyDescent="0.25">
      <c r="A134" s="31" t="s">
        <v>424</v>
      </c>
      <c r="B134" s="5" t="s">
        <v>18</v>
      </c>
      <c r="C134" s="5" t="s">
        <v>425</v>
      </c>
      <c r="D134" s="7" t="s">
        <v>43</v>
      </c>
      <c r="E134" s="22">
        <v>44544</v>
      </c>
      <c r="F134" s="5" t="s">
        <v>413</v>
      </c>
      <c r="G134" s="5" t="s">
        <v>413</v>
      </c>
      <c r="H134" s="46">
        <v>6300000</v>
      </c>
      <c r="I134" s="46">
        <v>18900000</v>
      </c>
      <c r="J134" s="46">
        <v>6300000</v>
      </c>
      <c r="K134" s="46">
        <f t="shared" si="4"/>
        <v>31500000</v>
      </c>
      <c r="L134" s="31" t="s">
        <v>426</v>
      </c>
    </row>
    <row r="135" spans="1:12" ht="36" customHeight="1" x14ac:dyDescent="0.25">
      <c r="A135" s="31" t="s">
        <v>427</v>
      </c>
      <c r="B135" s="5" t="s">
        <v>41</v>
      </c>
      <c r="C135" s="7" t="s">
        <v>428</v>
      </c>
      <c r="D135" s="7" t="s">
        <v>54</v>
      </c>
      <c r="E135" s="22">
        <v>44523</v>
      </c>
      <c r="F135" s="5" t="s">
        <v>413</v>
      </c>
      <c r="G135" s="5" t="s">
        <v>413</v>
      </c>
      <c r="H135" s="46">
        <v>26000000</v>
      </c>
      <c r="I135" s="46">
        <v>71500000</v>
      </c>
      <c r="J135" s="46">
        <v>32500000</v>
      </c>
      <c r="K135" s="46">
        <f t="shared" si="4"/>
        <v>130000000</v>
      </c>
      <c r="L135" s="31" t="s">
        <v>429</v>
      </c>
    </row>
    <row r="136" spans="1:12" ht="39" customHeight="1" x14ac:dyDescent="0.25">
      <c r="A136" s="25" t="s">
        <v>430</v>
      </c>
      <c r="B136" s="5" t="s">
        <v>41</v>
      </c>
      <c r="C136" s="5" t="s">
        <v>169</v>
      </c>
      <c r="D136" s="7" t="s">
        <v>20</v>
      </c>
      <c r="E136" s="22">
        <v>44516</v>
      </c>
      <c r="F136" s="28">
        <v>44532</v>
      </c>
      <c r="G136" s="5" t="s">
        <v>170</v>
      </c>
      <c r="H136" s="46">
        <v>91522650.260000005</v>
      </c>
      <c r="I136" s="26">
        <v>61015100.170000002</v>
      </c>
      <c r="J136" s="46">
        <v>0</v>
      </c>
      <c r="K136" s="26">
        <f t="shared" si="4"/>
        <v>152537750.43000001</v>
      </c>
      <c r="L136" s="31" t="s">
        <v>171</v>
      </c>
    </row>
    <row r="137" spans="1:12" ht="27" customHeight="1" x14ac:dyDescent="0.25">
      <c r="A137" s="31" t="s">
        <v>431</v>
      </c>
      <c r="B137" s="5" t="s">
        <v>41</v>
      </c>
      <c r="C137" s="5" t="s">
        <v>173</v>
      </c>
      <c r="D137" s="7" t="s">
        <v>20</v>
      </c>
      <c r="E137" s="22">
        <v>44196</v>
      </c>
      <c r="F137" s="5" t="s">
        <v>413</v>
      </c>
      <c r="G137" s="5" t="s">
        <v>413</v>
      </c>
      <c r="H137" s="46">
        <v>30570304.199999999</v>
      </c>
      <c r="I137" s="46">
        <v>20380202.800000001</v>
      </c>
      <c r="J137" s="46">
        <v>0</v>
      </c>
      <c r="K137" s="26">
        <f t="shared" si="4"/>
        <v>50950507</v>
      </c>
      <c r="L137" s="31" t="s">
        <v>175</v>
      </c>
    </row>
    <row r="138" spans="1:12" ht="49.5" customHeight="1" x14ac:dyDescent="0.25">
      <c r="A138" s="31" t="s">
        <v>432</v>
      </c>
      <c r="B138" s="5" t="s">
        <v>41</v>
      </c>
      <c r="C138" s="5" t="s">
        <v>62</v>
      </c>
      <c r="D138" s="7" t="s">
        <v>43</v>
      </c>
      <c r="E138" s="22">
        <v>44186</v>
      </c>
      <c r="F138" s="5" t="s">
        <v>413</v>
      </c>
      <c r="G138" s="5" t="s">
        <v>413</v>
      </c>
      <c r="H138" s="46">
        <v>53243791.780000001</v>
      </c>
      <c r="I138" s="46">
        <v>53243791.780000001</v>
      </c>
      <c r="J138" s="46">
        <v>0</v>
      </c>
      <c r="K138" s="26">
        <f t="shared" si="4"/>
        <v>106487583.56</v>
      </c>
      <c r="L138" s="31" t="s">
        <v>433</v>
      </c>
    </row>
    <row r="139" spans="1:12" ht="25.5" customHeight="1" x14ac:dyDescent="0.25">
      <c r="A139" s="31" t="s">
        <v>434</v>
      </c>
      <c r="B139" s="5" t="s">
        <v>41</v>
      </c>
      <c r="C139" s="5" t="s">
        <v>435</v>
      </c>
      <c r="D139" s="7" t="s">
        <v>43</v>
      </c>
      <c r="E139" s="22">
        <v>44183</v>
      </c>
      <c r="F139" s="5" t="s">
        <v>413</v>
      </c>
      <c r="G139" s="5" t="s">
        <v>413</v>
      </c>
      <c r="H139" s="46">
        <v>11808864.789999999</v>
      </c>
      <c r="I139" s="46">
        <v>21808864.699999999</v>
      </c>
      <c r="J139" s="46">
        <v>10000000</v>
      </c>
      <c r="K139" s="26">
        <f t="shared" si="4"/>
        <v>43617729.489999995</v>
      </c>
      <c r="L139" s="31" t="s">
        <v>436</v>
      </c>
    </row>
    <row r="140" spans="1:12" ht="39.75" customHeight="1" x14ac:dyDescent="0.25">
      <c r="A140" s="31" t="s">
        <v>437</v>
      </c>
      <c r="B140" s="5" t="s">
        <v>41</v>
      </c>
      <c r="C140" s="5" t="s">
        <v>438</v>
      </c>
      <c r="D140" s="7" t="s">
        <v>54</v>
      </c>
      <c r="E140" s="22">
        <v>44179</v>
      </c>
      <c r="F140" s="5" t="s">
        <v>413</v>
      </c>
      <c r="G140" s="5" t="s">
        <v>413</v>
      </c>
      <c r="H140" s="46">
        <v>12000000</v>
      </c>
      <c r="I140" s="46">
        <v>33000000</v>
      </c>
      <c r="J140" s="46">
        <v>15000000</v>
      </c>
      <c r="K140" s="26">
        <f t="shared" si="4"/>
        <v>60000000</v>
      </c>
      <c r="L140" s="31" t="s">
        <v>439</v>
      </c>
    </row>
    <row r="141" spans="1:12" ht="38.25" customHeight="1" x14ac:dyDescent="0.25">
      <c r="A141" s="31" t="s">
        <v>440</v>
      </c>
      <c r="B141" s="5" t="s">
        <v>41</v>
      </c>
      <c r="C141" s="5" t="s">
        <v>399</v>
      </c>
      <c r="D141" s="7" t="s">
        <v>20</v>
      </c>
      <c r="E141" s="22">
        <v>44176</v>
      </c>
      <c r="F141" s="5" t="s">
        <v>413</v>
      </c>
      <c r="G141" s="5" t="s">
        <v>413</v>
      </c>
      <c r="H141" s="46">
        <v>30000000</v>
      </c>
      <c r="I141" s="46">
        <v>40000000</v>
      </c>
      <c r="J141" s="46">
        <v>12000000</v>
      </c>
      <c r="K141" s="26">
        <f t="shared" si="4"/>
        <v>82000000</v>
      </c>
      <c r="L141" s="31" t="s">
        <v>441</v>
      </c>
    </row>
    <row r="142" spans="1:12" ht="39" customHeight="1" x14ac:dyDescent="0.25">
      <c r="A142" s="31" t="s">
        <v>442</v>
      </c>
      <c r="B142" s="5" t="s">
        <v>36</v>
      </c>
      <c r="C142" s="5" t="s">
        <v>31</v>
      </c>
      <c r="D142" s="7" t="s">
        <v>32</v>
      </c>
      <c r="E142" s="22">
        <v>44158</v>
      </c>
      <c r="F142" s="5" t="s">
        <v>413</v>
      </c>
      <c r="G142" s="5" t="s">
        <v>413</v>
      </c>
      <c r="H142" s="46">
        <v>105022187</v>
      </c>
      <c r="I142" s="46">
        <v>210044374</v>
      </c>
      <c r="J142" s="46">
        <v>210044375</v>
      </c>
      <c r="K142" s="26">
        <f t="shared" si="4"/>
        <v>525110936</v>
      </c>
      <c r="L142" s="31" t="s">
        <v>443</v>
      </c>
    </row>
    <row r="143" spans="1:12" ht="26.25" customHeight="1" x14ac:dyDescent="0.25">
      <c r="A143" s="31" t="s">
        <v>444</v>
      </c>
      <c r="B143" s="5" t="s">
        <v>41</v>
      </c>
      <c r="C143" s="5" t="s">
        <v>245</v>
      </c>
      <c r="D143" s="7" t="s">
        <v>43</v>
      </c>
      <c r="E143" s="22">
        <v>44153</v>
      </c>
      <c r="F143" s="5" t="s">
        <v>413</v>
      </c>
      <c r="G143" s="5" t="s">
        <v>413</v>
      </c>
      <c r="H143" s="46">
        <v>31503824.579999998</v>
      </c>
      <c r="I143" s="46">
        <v>63007649.170000002</v>
      </c>
      <c r="J143" s="46">
        <v>63007649.170000002</v>
      </c>
      <c r="K143" s="26">
        <f t="shared" si="4"/>
        <v>157519122.92000002</v>
      </c>
      <c r="L143" s="31" t="s">
        <v>445</v>
      </c>
    </row>
    <row r="144" spans="1:12" ht="48" customHeight="1" x14ac:dyDescent="0.25">
      <c r="A144" s="31" t="s">
        <v>446</v>
      </c>
      <c r="B144" s="5" t="s">
        <v>41</v>
      </c>
      <c r="C144" s="5" t="s">
        <v>447</v>
      </c>
      <c r="D144" s="7" t="s">
        <v>20</v>
      </c>
      <c r="E144" s="22">
        <v>44152</v>
      </c>
      <c r="F144" s="5" t="s">
        <v>413</v>
      </c>
      <c r="G144" s="5" t="s">
        <v>413</v>
      </c>
      <c r="H144" s="46">
        <v>45641915</v>
      </c>
      <c r="I144" s="46">
        <v>45641915</v>
      </c>
      <c r="J144" s="46">
        <v>0</v>
      </c>
      <c r="K144" s="26">
        <f t="shared" si="4"/>
        <v>91283830</v>
      </c>
      <c r="L144" s="31" t="s">
        <v>448</v>
      </c>
    </row>
    <row r="145" spans="1:12" ht="37.5" customHeight="1" x14ac:dyDescent="0.25">
      <c r="A145" s="31" t="s">
        <v>449</v>
      </c>
      <c r="B145" s="5" t="s">
        <v>41</v>
      </c>
      <c r="C145" s="5" t="s">
        <v>169</v>
      </c>
      <c r="D145" s="7" t="s">
        <v>20</v>
      </c>
      <c r="E145" s="22">
        <v>44152</v>
      </c>
      <c r="F145" s="5" t="s">
        <v>413</v>
      </c>
      <c r="G145" s="5" t="s">
        <v>413</v>
      </c>
      <c r="H145" s="46">
        <v>91522650.260000005</v>
      </c>
      <c r="I145" s="26">
        <v>61015100.170000002</v>
      </c>
      <c r="J145" s="46">
        <v>0</v>
      </c>
      <c r="K145" s="26">
        <f t="shared" si="4"/>
        <v>152537750.43000001</v>
      </c>
      <c r="L145" s="31" t="s">
        <v>171</v>
      </c>
    </row>
    <row r="146" spans="1:12" ht="37.5" customHeight="1" x14ac:dyDescent="0.25">
      <c r="A146" s="31" t="s">
        <v>450</v>
      </c>
      <c r="B146" s="5" t="s">
        <v>41</v>
      </c>
      <c r="C146" s="5" t="s">
        <v>451</v>
      </c>
      <c r="D146" s="7" t="s">
        <v>54</v>
      </c>
      <c r="E146" s="22">
        <v>44127</v>
      </c>
      <c r="F146" s="5" t="s">
        <v>413</v>
      </c>
      <c r="G146" s="5" t="s">
        <v>413</v>
      </c>
      <c r="H146" s="46">
        <v>16248514</v>
      </c>
      <c r="I146" s="46">
        <v>40621284</v>
      </c>
      <c r="J146" s="46">
        <v>24372771</v>
      </c>
      <c r="K146" s="26">
        <f t="shared" si="4"/>
        <v>81242569</v>
      </c>
      <c r="L146" s="31" t="s">
        <v>452</v>
      </c>
    </row>
    <row r="147" spans="1:12" ht="36.75" customHeight="1" x14ac:dyDescent="0.25">
      <c r="A147" s="31" t="s">
        <v>453</v>
      </c>
      <c r="B147" s="5" t="s">
        <v>18</v>
      </c>
      <c r="C147" s="5" t="s">
        <v>454</v>
      </c>
      <c r="D147" s="7" t="s">
        <v>43</v>
      </c>
      <c r="E147" s="22">
        <v>44064</v>
      </c>
      <c r="F147" s="5" t="s">
        <v>413</v>
      </c>
      <c r="G147" s="5" t="s">
        <v>413</v>
      </c>
      <c r="H147" s="46">
        <v>146010000</v>
      </c>
      <c r="I147" s="46">
        <v>165000000</v>
      </c>
      <c r="J147" s="46">
        <v>165000000</v>
      </c>
      <c r="K147" s="26">
        <f t="shared" si="4"/>
        <v>476010000</v>
      </c>
      <c r="L147" s="31" t="s">
        <v>455</v>
      </c>
    </row>
    <row r="148" spans="1:12" ht="24.75" customHeight="1" x14ac:dyDescent="0.25">
      <c r="A148" s="31" t="s">
        <v>456</v>
      </c>
      <c r="B148" s="5" t="s">
        <v>18</v>
      </c>
      <c r="C148" s="5" t="s">
        <v>454</v>
      </c>
      <c r="D148" s="7" t="s">
        <v>43</v>
      </c>
      <c r="E148" s="22">
        <v>44005</v>
      </c>
      <c r="F148" s="5" t="s">
        <v>413</v>
      </c>
      <c r="G148" s="5" t="s">
        <v>413</v>
      </c>
      <c r="H148" s="46">
        <v>146000000</v>
      </c>
      <c r="I148" s="46">
        <v>165000000</v>
      </c>
      <c r="J148" s="46">
        <v>165000000</v>
      </c>
      <c r="K148" s="26">
        <f t="shared" si="4"/>
        <v>476000000</v>
      </c>
      <c r="L148" s="31" t="s">
        <v>457</v>
      </c>
    </row>
    <row r="149" spans="1:12" ht="25.5" customHeight="1" x14ac:dyDescent="0.25">
      <c r="A149" s="31" t="s">
        <v>458</v>
      </c>
      <c r="B149" s="5" t="s">
        <v>18</v>
      </c>
      <c r="C149" s="5" t="s">
        <v>103</v>
      </c>
      <c r="D149" s="7" t="s">
        <v>20</v>
      </c>
      <c r="E149" s="22">
        <v>43922</v>
      </c>
      <c r="F149" s="5" t="s">
        <v>413</v>
      </c>
      <c r="G149" s="5" t="s">
        <v>413</v>
      </c>
      <c r="H149" s="46">
        <v>622425373.75</v>
      </c>
      <c r="I149" s="46">
        <v>533552825.31999999</v>
      </c>
      <c r="J149" s="46">
        <v>200000000</v>
      </c>
      <c r="K149" s="26">
        <f t="shared" si="4"/>
        <v>1355978199.0699999</v>
      </c>
      <c r="L149" s="31" t="s">
        <v>459</v>
      </c>
    </row>
    <row r="150" spans="1:12" ht="25.5" customHeight="1" x14ac:dyDescent="0.25">
      <c r="A150" s="31" t="s">
        <v>460</v>
      </c>
      <c r="B150" s="5" t="s">
        <v>41</v>
      </c>
      <c r="C150" s="7" t="s">
        <v>208</v>
      </c>
      <c r="D150" s="7" t="s">
        <v>43</v>
      </c>
      <c r="E150" s="22">
        <v>43900</v>
      </c>
      <c r="F150" s="5" t="s">
        <v>413</v>
      </c>
      <c r="G150" s="5" t="s">
        <v>413</v>
      </c>
      <c r="H150" s="46">
        <v>24000000</v>
      </c>
      <c r="I150" s="46">
        <v>56000000</v>
      </c>
      <c r="J150" s="46">
        <v>0</v>
      </c>
      <c r="K150" s="26">
        <f t="shared" si="4"/>
        <v>80000000</v>
      </c>
      <c r="L150" s="31" t="s">
        <v>211</v>
      </c>
    </row>
    <row r="151" spans="1:12" ht="24" customHeight="1" x14ac:dyDescent="0.25">
      <c r="A151" s="31" t="s">
        <v>461</v>
      </c>
      <c r="B151" s="5" t="s">
        <v>41</v>
      </c>
      <c r="C151" s="5" t="s">
        <v>208</v>
      </c>
      <c r="D151" s="7" t="s">
        <v>43</v>
      </c>
      <c r="E151" s="22">
        <v>43900</v>
      </c>
      <c r="F151" s="5" t="s">
        <v>413</v>
      </c>
      <c r="G151" s="5" t="s">
        <v>413</v>
      </c>
      <c r="H151" s="46">
        <v>3666000</v>
      </c>
      <c r="I151" s="46">
        <v>12200000</v>
      </c>
      <c r="J151" s="46">
        <v>0</v>
      </c>
      <c r="K151" s="26">
        <f t="shared" si="4"/>
        <v>15866000</v>
      </c>
      <c r="L151" s="31" t="s">
        <v>215</v>
      </c>
    </row>
    <row r="152" spans="1:12" ht="27.75" customHeight="1" x14ac:dyDescent="0.25">
      <c r="A152" s="31" t="s">
        <v>462</v>
      </c>
      <c r="B152" s="5" t="s">
        <v>41</v>
      </c>
      <c r="C152" s="7" t="s">
        <v>463</v>
      </c>
      <c r="D152" s="7" t="s">
        <v>20</v>
      </c>
      <c r="E152" s="22">
        <v>43822</v>
      </c>
      <c r="F152" s="5" t="s">
        <v>413</v>
      </c>
      <c r="G152" s="5" t="s">
        <v>413</v>
      </c>
      <c r="H152" s="46">
        <v>5659136</v>
      </c>
      <c r="I152" s="46">
        <v>30000000</v>
      </c>
      <c r="J152" s="46">
        <v>0</v>
      </c>
      <c r="K152" s="46">
        <f t="shared" si="4"/>
        <v>35659136</v>
      </c>
      <c r="L152" s="31" t="s">
        <v>464</v>
      </c>
    </row>
    <row r="153" spans="1:12" ht="37.5" customHeight="1" x14ac:dyDescent="0.25">
      <c r="A153" s="31" t="s">
        <v>449</v>
      </c>
      <c r="B153" s="5" t="s">
        <v>41</v>
      </c>
      <c r="C153" s="5" t="s">
        <v>169</v>
      </c>
      <c r="D153" s="7" t="s">
        <v>20</v>
      </c>
      <c r="E153" s="22">
        <v>43822</v>
      </c>
      <c r="F153" s="5" t="s">
        <v>413</v>
      </c>
      <c r="G153" s="5" t="s">
        <v>413</v>
      </c>
      <c r="H153" s="26">
        <f>SUM(E153:G153)</f>
        <v>43822</v>
      </c>
      <c r="I153" s="46">
        <v>29809600</v>
      </c>
      <c r="J153" s="46">
        <v>29809600</v>
      </c>
      <c r="K153" s="26">
        <f t="shared" si="4"/>
        <v>59663022</v>
      </c>
      <c r="L153" s="31" t="s">
        <v>171</v>
      </c>
    </row>
    <row r="154" spans="1:12" ht="38.25" customHeight="1" x14ac:dyDescent="0.25">
      <c r="A154" s="31" t="s">
        <v>465</v>
      </c>
      <c r="B154" s="5" t="s">
        <v>41</v>
      </c>
      <c r="C154" s="5" t="s">
        <v>399</v>
      </c>
      <c r="D154" s="7" t="s">
        <v>20</v>
      </c>
      <c r="E154" s="22">
        <v>43808</v>
      </c>
      <c r="F154" s="5" t="s">
        <v>413</v>
      </c>
      <c r="G154" s="5" t="s">
        <v>413</v>
      </c>
      <c r="H154" s="46">
        <v>30000000</v>
      </c>
      <c r="I154" s="46">
        <v>55000000</v>
      </c>
      <c r="J154" s="46">
        <v>45000000</v>
      </c>
      <c r="K154" s="26">
        <f t="shared" si="4"/>
        <v>130000000</v>
      </c>
      <c r="L154" s="31" t="s">
        <v>466</v>
      </c>
    </row>
    <row r="155" spans="1:12" ht="33.75" x14ac:dyDescent="0.25">
      <c r="A155" s="31" t="s">
        <v>467</v>
      </c>
      <c r="B155" s="5" t="s">
        <v>41</v>
      </c>
      <c r="C155" s="5" t="s">
        <v>169</v>
      </c>
      <c r="D155" s="7" t="s">
        <v>20</v>
      </c>
      <c r="E155" s="22">
        <v>43788</v>
      </c>
      <c r="F155" s="5" t="s">
        <v>413</v>
      </c>
      <c r="G155" s="5" t="s">
        <v>413</v>
      </c>
      <c r="H155" s="46">
        <v>12020000</v>
      </c>
      <c r="I155" s="46">
        <v>62504000</v>
      </c>
      <c r="J155" s="46">
        <v>0</v>
      </c>
      <c r="K155" s="26">
        <f t="shared" si="4"/>
        <v>74524000</v>
      </c>
      <c r="L155" s="31" t="s">
        <v>468</v>
      </c>
    </row>
    <row r="156" spans="1:12" ht="33.75" x14ac:dyDescent="0.25">
      <c r="A156" s="31" t="s">
        <v>469</v>
      </c>
      <c r="B156" s="5" t="s">
        <v>41</v>
      </c>
      <c r="C156" s="5" t="s">
        <v>399</v>
      </c>
      <c r="D156" s="7" t="s">
        <v>20</v>
      </c>
      <c r="E156" s="22">
        <v>43787</v>
      </c>
      <c r="F156" s="5" t="s">
        <v>413</v>
      </c>
      <c r="G156" s="5" t="s">
        <v>413</v>
      </c>
      <c r="H156" s="46">
        <v>30000000</v>
      </c>
      <c r="I156" s="46">
        <v>55000000</v>
      </c>
      <c r="J156" s="46">
        <v>45000000</v>
      </c>
      <c r="K156" s="26">
        <f t="shared" si="4"/>
        <v>130000000</v>
      </c>
      <c r="L156" s="31" t="s">
        <v>470</v>
      </c>
    </row>
    <row r="157" spans="1:12" ht="26.25" customHeight="1" x14ac:dyDescent="0.25">
      <c r="A157" s="31" t="s">
        <v>471</v>
      </c>
      <c r="B157" s="5" t="s">
        <v>18</v>
      </c>
      <c r="C157" s="5" t="s">
        <v>157</v>
      </c>
      <c r="D157" s="7" t="s">
        <v>54</v>
      </c>
      <c r="E157" s="22">
        <v>43696</v>
      </c>
      <c r="F157" s="5" t="s">
        <v>413</v>
      </c>
      <c r="G157" s="5" t="s">
        <v>413</v>
      </c>
      <c r="H157" s="46">
        <v>41200000</v>
      </c>
      <c r="I157" s="46">
        <v>103000000</v>
      </c>
      <c r="J157" s="46">
        <v>61800000</v>
      </c>
      <c r="K157" s="26">
        <f t="shared" si="4"/>
        <v>206000000</v>
      </c>
      <c r="L157" s="31" t="s">
        <v>472</v>
      </c>
    </row>
    <row r="158" spans="1:12" ht="56.25" x14ac:dyDescent="0.25">
      <c r="A158" s="31" t="s">
        <v>473</v>
      </c>
      <c r="B158" s="5" t="s">
        <v>18</v>
      </c>
      <c r="C158" s="5" t="s">
        <v>157</v>
      </c>
      <c r="D158" s="7" t="s">
        <v>54</v>
      </c>
      <c r="E158" s="22">
        <v>43657</v>
      </c>
      <c r="F158" s="5" t="s">
        <v>413</v>
      </c>
      <c r="G158" s="5" t="s">
        <v>413</v>
      </c>
      <c r="H158" s="46">
        <v>41200000</v>
      </c>
      <c r="I158" s="46">
        <v>103000000</v>
      </c>
      <c r="J158" s="46">
        <v>61800000</v>
      </c>
      <c r="K158" s="26">
        <f t="shared" ref="K158:K189" si="5">SUM(H158:J158)</f>
        <v>206000000</v>
      </c>
      <c r="L158" s="31" t="s">
        <v>472</v>
      </c>
    </row>
    <row r="159" spans="1:12" ht="22.5" x14ac:dyDescent="0.25">
      <c r="A159" s="31" t="s">
        <v>474</v>
      </c>
      <c r="B159" s="5" t="s">
        <v>41</v>
      </c>
      <c r="C159" s="5" t="s">
        <v>200</v>
      </c>
      <c r="D159" s="7" t="s">
        <v>54</v>
      </c>
      <c r="E159" s="22">
        <v>43626</v>
      </c>
      <c r="F159" s="5" t="s">
        <v>413</v>
      </c>
      <c r="G159" s="5" t="s">
        <v>413</v>
      </c>
      <c r="H159" s="46">
        <v>302998090</v>
      </c>
      <c r="I159" s="46">
        <v>757495226</v>
      </c>
      <c r="J159" s="46">
        <v>454497135</v>
      </c>
      <c r="K159" s="26">
        <f t="shared" si="5"/>
        <v>1514990451</v>
      </c>
      <c r="L159" s="31" t="s">
        <v>202</v>
      </c>
    </row>
    <row r="160" spans="1:12" ht="33.75" x14ac:dyDescent="0.25">
      <c r="A160" s="31" t="s">
        <v>475</v>
      </c>
      <c r="B160" s="5" t="s">
        <v>41</v>
      </c>
      <c r="C160" s="7" t="s">
        <v>399</v>
      </c>
      <c r="D160" s="7" t="s">
        <v>20</v>
      </c>
      <c r="E160" s="22">
        <v>43542</v>
      </c>
      <c r="F160" s="3" t="s">
        <v>381</v>
      </c>
      <c r="G160" s="3" t="s">
        <v>381</v>
      </c>
      <c r="H160" s="46">
        <v>30000000</v>
      </c>
      <c r="I160" s="46">
        <v>75000000</v>
      </c>
      <c r="J160" s="46">
        <v>45000000</v>
      </c>
      <c r="K160" s="46">
        <f t="shared" si="5"/>
        <v>150000000</v>
      </c>
      <c r="L160" s="25" t="s">
        <v>476</v>
      </c>
    </row>
    <row r="161" spans="1:12" ht="36.75" customHeight="1" x14ac:dyDescent="0.25">
      <c r="A161" s="31" t="s">
        <v>477</v>
      </c>
      <c r="B161" s="5" t="s">
        <v>41</v>
      </c>
      <c r="C161" s="7" t="s">
        <v>399</v>
      </c>
      <c r="D161" s="7" t="s">
        <v>20</v>
      </c>
      <c r="E161" s="22">
        <v>43542</v>
      </c>
      <c r="F161" s="3" t="s">
        <v>381</v>
      </c>
      <c r="G161" s="3" t="s">
        <v>381</v>
      </c>
      <c r="H161" s="46">
        <v>30000000</v>
      </c>
      <c r="I161" s="46">
        <v>75000000</v>
      </c>
      <c r="J161" s="46">
        <v>45000000</v>
      </c>
      <c r="K161" s="46">
        <f t="shared" si="5"/>
        <v>150000000</v>
      </c>
      <c r="L161" s="25" t="s">
        <v>476</v>
      </c>
    </row>
    <row r="162" spans="1:12" ht="33.75" x14ac:dyDescent="0.25">
      <c r="A162" s="31" t="s">
        <v>478</v>
      </c>
      <c r="B162" s="5" t="s">
        <v>41</v>
      </c>
      <c r="C162" s="7" t="s">
        <v>399</v>
      </c>
      <c r="D162" s="7" t="s">
        <v>20</v>
      </c>
      <c r="E162" s="22">
        <v>43444</v>
      </c>
      <c r="F162" s="3" t="s">
        <v>381</v>
      </c>
      <c r="G162" s="3" t="s">
        <v>381</v>
      </c>
      <c r="H162" s="46">
        <v>125000000</v>
      </c>
      <c r="I162" s="46">
        <v>125000000</v>
      </c>
      <c r="J162" s="46">
        <v>0</v>
      </c>
      <c r="K162" s="46">
        <f t="shared" si="5"/>
        <v>250000000</v>
      </c>
      <c r="L162" s="25" t="s">
        <v>476</v>
      </c>
    </row>
    <row r="163" spans="1:12" ht="33.75" x14ac:dyDescent="0.25">
      <c r="A163" s="25" t="s">
        <v>479</v>
      </c>
      <c r="B163" s="5" t="s">
        <v>36</v>
      </c>
      <c r="C163" s="7" t="s">
        <v>204</v>
      </c>
      <c r="D163" s="7" t="s">
        <v>20</v>
      </c>
      <c r="E163" s="22">
        <v>43384</v>
      </c>
      <c r="F163" s="3" t="s">
        <v>381</v>
      </c>
      <c r="G163" s="3" t="s">
        <v>381</v>
      </c>
      <c r="H163" s="46">
        <v>31370492.100000001</v>
      </c>
      <c r="I163" s="46">
        <v>41827322.799999997</v>
      </c>
      <c r="J163" s="46">
        <v>31370492.100000001</v>
      </c>
      <c r="K163" s="46">
        <f t="shared" si="5"/>
        <v>104568307</v>
      </c>
      <c r="L163" s="25" t="s">
        <v>480</v>
      </c>
    </row>
    <row r="164" spans="1:12" ht="49.5" customHeight="1" x14ac:dyDescent="0.25">
      <c r="A164" s="31" t="s">
        <v>481</v>
      </c>
      <c r="B164" s="5" t="s">
        <v>41</v>
      </c>
      <c r="C164" s="7" t="s">
        <v>399</v>
      </c>
      <c r="D164" s="7" t="s">
        <v>20</v>
      </c>
      <c r="E164" s="22">
        <v>43364</v>
      </c>
      <c r="F164" s="3" t="s">
        <v>381</v>
      </c>
      <c r="G164" s="3" t="s">
        <v>381</v>
      </c>
      <c r="H164" s="46">
        <v>26500000</v>
      </c>
      <c r="I164" s="46">
        <v>223500000</v>
      </c>
      <c r="J164" s="46">
        <v>0</v>
      </c>
      <c r="K164" s="46">
        <f t="shared" si="5"/>
        <v>250000000</v>
      </c>
      <c r="L164" s="25" t="s">
        <v>476</v>
      </c>
    </row>
    <row r="165" spans="1:12" ht="24.75" customHeight="1" x14ac:dyDescent="0.25">
      <c r="A165" s="31" t="s">
        <v>207</v>
      </c>
      <c r="B165" s="5" t="s">
        <v>41</v>
      </c>
      <c r="C165" s="7" t="s">
        <v>208</v>
      </c>
      <c r="D165" s="7" t="s">
        <v>43</v>
      </c>
      <c r="E165" s="22">
        <v>43185</v>
      </c>
      <c r="F165" s="28" t="s">
        <v>209</v>
      </c>
      <c r="G165" s="33" t="s">
        <v>210</v>
      </c>
      <c r="H165" s="46">
        <v>21238785</v>
      </c>
      <c r="I165" s="46">
        <v>25958515</v>
      </c>
      <c r="J165" s="46">
        <v>0</v>
      </c>
      <c r="K165" s="46">
        <f t="shared" si="5"/>
        <v>47197300</v>
      </c>
      <c r="L165" s="17" t="s">
        <v>211</v>
      </c>
    </row>
    <row r="166" spans="1:12" ht="26.25" customHeight="1" x14ac:dyDescent="0.25">
      <c r="A166" s="31" t="s">
        <v>212</v>
      </c>
      <c r="B166" s="5" t="s">
        <v>41</v>
      </c>
      <c r="C166" s="7" t="s">
        <v>208</v>
      </c>
      <c r="D166" s="7" t="s">
        <v>43</v>
      </c>
      <c r="E166" s="22">
        <v>43185</v>
      </c>
      <c r="F166" s="28" t="s">
        <v>213</v>
      </c>
      <c r="G166" s="33" t="s">
        <v>214</v>
      </c>
      <c r="H166" s="46">
        <v>14364974.23</v>
      </c>
      <c r="I166" s="46">
        <v>17557190.73</v>
      </c>
      <c r="J166" s="46">
        <v>0</v>
      </c>
      <c r="K166" s="46">
        <f t="shared" si="5"/>
        <v>31922164.960000001</v>
      </c>
      <c r="L166" s="25" t="s">
        <v>215</v>
      </c>
    </row>
    <row r="167" spans="1:12" ht="26.25" customHeight="1" x14ac:dyDescent="0.25">
      <c r="A167" s="31" t="s">
        <v>482</v>
      </c>
      <c r="B167" s="5" t="s">
        <v>18</v>
      </c>
      <c r="C167" s="7" t="s">
        <v>483</v>
      </c>
      <c r="D167" s="7" t="s">
        <v>20</v>
      </c>
      <c r="E167" s="22">
        <v>42978</v>
      </c>
      <c r="F167" s="3" t="s">
        <v>381</v>
      </c>
      <c r="G167" s="3" t="s">
        <v>381</v>
      </c>
      <c r="H167" s="46">
        <v>20000000</v>
      </c>
      <c r="I167" s="46">
        <v>30000000</v>
      </c>
      <c r="J167" s="46">
        <v>0</v>
      </c>
      <c r="K167" s="46">
        <f t="shared" si="5"/>
        <v>50000000</v>
      </c>
      <c r="L167" s="17" t="s">
        <v>484</v>
      </c>
    </row>
    <row r="168" spans="1:12" ht="27" customHeight="1" x14ac:dyDescent="0.25">
      <c r="A168" s="31" t="s">
        <v>485</v>
      </c>
      <c r="B168" s="5" t="s">
        <v>36</v>
      </c>
      <c r="C168" s="5" t="s">
        <v>204</v>
      </c>
      <c r="D168" s="7" t="s">
        <v>20</v>
      </c>
      <c r="E168" s="22">
        <v>42887</v>
      </c>
      <c r="F168" s="3" t="s">
        <v>381</v>
      </c>
      <c r="G168" s="3" t="s">
        <v>381</v>
      </c>
      <c r="H168" s="26">
        <v>31370492.100000001</v>
      </c>
      <c r="I168" s="26">
        <v>41827322.799999997</v>
      </c>
      <c r="J168" s="26">
        <v>31370492.100000001</v>
      </c>
      <c r="K168" s="36">
        <f t="shared" si="5"/>
        <v>104568307</v>
      </c>
      <c r="L168" s="25" t="s">
        <v>217</v>
      </c>
    </row>
    <row r="169" spans="1:12" ht="28.5" customHeight="1" x14ac:dyDescent="0.25">
      <c r="A169" s="25" t="s">
        <v>486</v>
      </c>
      <c r="B169" s="5" t="s">
        <v>41</v>
      </c>
      <c r="C169" s="7" t="s">
        <v>374</v>
      </c>
      <c r="D169" s="5" t="s">
        <v>54</v>
      </c>
      <c r="E169" s="28">
        <v>42808</v>
      </c>
      <c r="F169" s="3" t="s">
        <v>381</v>
      </c>
      <c r="G169" s="3" t="s">
        <v>381</v>
      </c>
      <c r="H169" s="19">
        <v>92297826</v>
      </c>
      <c r="I169" s="19">
        <v>230744564</v>
      </c>
      <c r="J169" s="19">
        <v>138446738</v>
      </c>
      <c r="K169" s="36">
        <f t="shared" si="5"/>
        <v>461489128</v>
      </c>
      <c r="L169" s="25" t="s">
        <v>487</v>
      </c>
    </row>
    <row r="170" spans="1:12" ht="26.25" customHeight="1" x14ac:dyDescent="0.25">
      <c r="A170" s="25" t="s">
        <v>488</v>
      </c>
      <c r="B170" s="5" t="s">
        <v>41</v>
      </c>
      <c r="C170" s="7" t="s">
        <v>489</v>
      </c>
      <c r="D170" s="5" t="s">
        <v>20</v>
      </c>
      <c r="E170" s="28">
        <v>42779</v>
      </c>
      <c r="F170" s="3" t="s">
        <v>381</v>
      </c>
      <c r="G170" s="3" t="s">
        <v>381</v>
      </c>
      <c r="H170" s="19">
        <v>99330000</v>
      </c>
      <c r="I170" s="19">
        <v>223492500</v>
      </c>
      <c r="J170" s="19">
        <v>173827500</v>
      </c>
      <c r="K170" s="36">
        <f t="shared" si="5"/>
        <v>496650000</v>
      </c>
      <c r="L170" s="25" t="s">
        <v>290</v>
      </c>
    </row>
    <row r="171" spans="1:12" ht="27.75" customHeight="1" x14ac:dyDescent="0.25">
      <c r="A171" s="25" t="s">
        <v>490</v>
      </c>
      <c r="B171" s="5" t="s">
        <v>41</v>
      </c>
      <c r="C171" s="7" t="s">
        <v>491</v>
      </c>
      <c r="D171" s="7" t="s">
        <v>43</v>
      </c>
      <c r="E171" s="28">
        <v>42718</v>
      </c>
      <c r="F171" s="3" t="s">
        <v>381</v>
      </c>
      <c r="G171" s="3" t="s">
        <v>381</v>
      </c>
      <c r="H171" s="19">
        <v>68070320.650000006</v>
      </c>
      <c r="I171" s="19">
        <v>187193381.80000001</v>
      </c>
      <c r="J171" s="19">
        <v>85087900.819999993</v>
      </c>
      <c r="K171" s="36">
        <f t="shared" si="5"/>
        <v>340351603.26999998</v>
      </c>
      <c r="L171" s="25" t="s">
        <v>492</v>
      </c>
    </row>
    <row r="172" spans="1:12" ht="24.75" customHeight="1" x14ac:dyDescent="0.25">
      <c r="A172" s="25" t="s">
        <v>493</v>
      </c>
      <c r="B172" s="5" t="s">
        <v>18</v>
      </c>
      <c r="C172" s="7" t="s">
        <v>31</v>
      </c>
      <c r="D172" s="5" t="s">
        <v>32</v>
      </c>
      <c r="E172" s="28">
        <v>42716</v>
      </c>
      <c r="F172" s="3" t="s">
        <v>381</v>
      </c>
      <c r="G172" s="3" t="s">
        <v>381</v>
      </c>
      <c r="H172" s="19">
        <v>181461557</v>
      </c>
      <c r="I172" s="19">
        <v>453653892.50999999</v>
      </c>
      <c r="J172" s="19">
        <v>272192335.5</v>
      </c>
      <c r="K172" s="36">
        <f t="shared" si="5"/>
        <v>907307785.00999999</v>
      </c>
      <c r="L172" s="25" t="s">
        <v>494</v>
      </c>
    </row>
    <row r="173" spans="1:12" ht="28.5" customHeight="1" x14ac:dyDescent="0.25">
      <c r="A173" s="25" t="s">
        <v>495</v>
      </c>
      <c r="B173" s="5" t="s">
        <v>18</v>
      </c>
      <c r="C173" s="7" t="s">
        <v>31</v>
      </c>
      <c r="D173" s="5" t="s">
        <v>32</v>
      </c>
      <c r="E173" s="28">
        <v>42685</v>
      </c>
      <c r="F173" s="3" t="s">
        <v>381</v>
      </c>
      <c r="G173" s="3" t="s">
        <v>381</v>
      </c>
      <c r="H173" s="19">
        <v>181461557</v>
      </c>
      <c r="I173" s="19">
        <v>453653892.50999999</v>
      </c>
      <c r="J173" s="19">
        <v>272192335.5</v>
      </c>
      <c r="K173" s="36">
        <f t="shared" si="5"/>
        <v>907307785.00999999</v>
      </c>
      <c r="L173" s="25" t="s">
        <v>494</v>
      </c>
    </row>
    <row r="174" spans="1:12" ht="25.5" customHeight="1" x14ac:dyDescent="0.25">
      <c r="A174" s="25" t="s">
        <v>496</v>
      </c>
      <c r="B174" s="5" t="s">
        <v>36</v>
      </c>
      <c r="C174" s="7" t="s">
        <v>497</v>
      </c>
      <c r="D174" s="5" t="s">
        <v>20</v>
      </c>
      <c r="E174" s="28">
        <v>42684</v>
      </c>
      <c r="F174" s="3" t="s">
        <v>381</v>
      </c>
      <c r="G174" s="3" t="s">
        <v>381</v>
      </c>
      <c r="H174" s="19">
        <v>8138740.7699999996</v>
      </c>
      <c r="I174" s="19">
        <v>8378111.1500000004</v>
      </c>
      <c r="J174" s="19">
        <v>3830000</v>
      </c>
      <c r="K174" s="36">
        <f t="shared" si="5"/>
        <v>20346851.920000002</v>
      </c>
      <c r="L174" s="25" t="s">
        <v>498</v>
      </c>
    </row>
    <row r="175" spans="1:12" ht="22.5" x14ac:dyDescent="0.25">
      <c r="A175" s="25" t="s">
        <v>499</v>
      </c>
      <c r="B175" s="5" t="s">
        <v>41</v>
      </c>
      <c r="C175" s="7" t="s">
        <v>208</v>
      </c>
      <c r="D175" s="5" t="s">
        <v>43</v>
      </c>
      <c r="E175" s="28">
        <v>42668</v>
      </c>
      <c r="F175" s="3" t="s">
        <v>381</v>
      </c>
      <c r="G175" s="3" t="s">
        <v>381</v>
      </c>
      <c r="H175" s="19">
        <v>980000</v>
      </c>
      <c r="I175" s="19">
        <v>45000000</v>
      </c>
      <c r="J175" s="35">
        <v>0</v>
      </c>
      <c r="K175" s="36">
        <f t="shared" si="5"/>
        <v>45980000</v>
      </c>
      <c r="L175" s="17" t="s">
        <v>211</v>
      </c>
    </row>
    <row r="176" spans="1:12" ht="25.5" customHeight="1" x14ac:dyDescent="0.25">
      <c r="A176" s="25" t="s">
        <v>500</v>
      </c>
      <c r="B176" s="5" t="s">
        <v>41</v>
      </c>
      <c r="C176" s="7" t="s">
        <v>208</v>
      </c>
      <c r="D176" s="5" t="s">
        <v>43</v>
      </c>
      <c r="E176" s="28">
        <v>42668</v>
      </c>
      <c r="F176" s="3" t="s">
        <v>381</v>
      </c>
      <c r="G176" s="3" t="s">
        <v>381</v>
      </c>
      <c r="H176" s="19">
        <v>55000000</v>
      </c>
      <c r="I176" s="19">
        <v>30000000</v>
      </c>
      <c r="J176" s="35">
        <v>0</v>
      </c>
      <c r="K176" s="36">
        <f t="shared" si="5"/>
        <v>85000000</v>
      </c>
      <c r="L176" s="25" t="s">
        <v>215</v>
      </c>
    </row>
    <row r="177" spans="1:12" ht="27" customHeight="1" x14ac:dyDescent="0.25">
      <c r="A177" s="24" t="s">
        <v>501</v>
      </c>
      <c r="B177" s="5" t="s">
        <v>18</v>
      </c>
      <c r="C177" s="5" t="s">
        <v>502</v>
      </c>
      <c r="D177" s="7" t="s">
        <v>54</v>
      </c>
      <c r="E177" s="22">
        <v>42633</v>
      </c>
      <c r="F177" s="3" t="s">
        <v>381</v>
      </c>
      <c r="G177" s="3" t="s">
        <v>381</v>
      </c>
      <c r="H177" s="26">
        <v>5928780</v>
      </c>
      <c r="I177" s="26">
        <v>17786340</v>
      </c>
      <c r="J177" s="26">
        <v>5928780</v>
      </c>
      <c r="K177" s="26">
        <f t="shared" si="5"/>
        <v>29643900</v>
      </c>
      <c r="L177" s="25" t="s">
        <v>229</v>
      </c>
    </row>
    <row r="178" spans="1:12" ht="24.75" customHeight="1" x14ac:dyDescent="0.25">
      <c r="A178" s="31" t="s">
        <v>503</v>
      </c>
      <c r="B178" s="5" t="s">
        <v>18</v>
      </c>
      <c r="C178" s="5" t="s">
        <v>268</v>
      </c>
      <c r="D178" s="7" t="s">
        <v>20</v>
      </c>
      <c r="E178" s="22">
        <v>42496</v>
      </c>
      <c r="F178" s="3" t="s">
        <v>381</v>
      </c>
      <c r="G178" s="3" t="s">
        <v>381</v>
      </c>
      <c r="H178" s="26">
        <v>15411552.869999999</v>
      </c>
      <c r="I178" s="26">
        <v>38528882.189999998</v>
      </c>
      <c r="J178" s="26">
        <v>23117329.309999999</v>
      </c>
      <c r="K178" s="26">
        <f t="shared" si="5"/>
        <v>77057764.36999999</v>
      </c>
      <c r="L178" s="25" t="s">
        <v>504</v>
      </c>
    </row>
    <row r="179" spans="1:12" ht="27.75" customHeight="1" x14ac:dyDescent="0.25">
      <c r="A179" s="31" t="s">
        <v>505</v>
      </c>
      <c r="B179" s="5" t="s">
        <v>41</v>
      </c>
      <c r="C179" s="5" t="s">
        <v>506</v>
      </c>
      <c r="D179" s="7" t="s">
        <v>20</v>
      </c>
      <c r="E179" s="22">
        <v>42494</v>
      </c>
      <c r="F179" s="3" t="s">
        <v>381</v>
      </c>
      <c r="G179" s="3" t="s">
        <v>381</v>
      </c>
      <c r="H179" s="26">
        <v>31000000</v>
      </c>
      <c r="I179" s="26">
        <v>90000000</v>
      </c>
      <c r="J179" s="26">
        <v>30000000</v>
      </c>
      <c r="K179" s="26">
        <f t="shared" si="5"/>
        <v>151000000</v>
      </c>
      <c r="L179" s="25" t="s">
        <v>507</v>
      </c>
    </row>
    <row r="180" spans="1:12" ht="24.75" customHeight="1" x14ac:dyDescent="0.25">
      <c r="A180" s="31" t="s">
        <v>508</v>
      </c>
      <c r="B180" s="5" t="s">
        <v>18</v>
      </c>
      <c r="C180" s="5" t="s">
        <v>268</v>
      </c>
      <c r="D180" s="7" t="s">
        <v>20</v>
      </c>
      <c r="E180" s="22">
        <v>42467</v>
      </c>
      <c r="F180" s="3" t="s">
        <v>381</v>
      </c>
      <c r="G180" s="3" t="s">
        <v>381</v>
      </c>
      <c r="H180" s="26">
        <v>15411552.869999999</v>
      </c>
      <c r="I180" s="26">
        <v>38528882.189999998</v>
      </c>
      <c r="J180" s="26">
        <v>23117329.309999999</v>
      </c>
      <c r="K180" s="26">
        <f t="shared" si="5"/>
        <v>77057764.36999999</v>
      </c>
      <c r="L180" s="25" t="s">
        <v>504</v>
      </c>
    </row>
    <row r="181" spans="1:12" ht="25.5" customHeight="1" x14ac:dyDescent="0.25">
      <c r="A181" s="31" t="s">
        <v>509</v>
      </c>
      <c r="B181" s="5" t="s">
        <v>18</v>
      </c>
      <c r="C181" s="5" t="s">
        <v>31</v>
      </c>
      <c r="D181" s="7" t="s">
        <v>32</v>
      </c>
      <c r="E181" s="22">
        <v>42458</v>
      </c>
      <c r="F181" s="3" t="s">
        <v>381</v>
      </c>
      <c r="G181" s="3" t="s">
        <v>381</v>
      </c>
      <c r="H181" s="26">
        <v>20000000</v>
      </c>
      <c r="I181" s="26">
        <v>69416939.560000002</v>
      </c>
      <c r="J181" s="26">
        <v>10583060.439999999</v>
      </c>
      <c r="K181" s="26">
        <f t="shared" si="5"/>
        <v>100000000</v>
      </c>
      <c r="L181" s="25" t="s">
        <v>510</v>
      </c>
    </row>
    <row r="182" spans="1:12" ht="28.5" customHeight="1" x14ac:dyDescent="0.25">
      <c r="A182" s="31" t="s">
        <v>511</v>
      </c>
      <c r="B182" s="5" t="s">
        <v>41</v>
      </c>
      <c r="C182" s="5" t="s">
        <v>512</v>
      </c>
      <c r="D182" s="7" t="s">
        <v>43</v>
      </c>
      <c r="E182" s="22">
        <v>42439</v>
      </c>
      <c r="F182" s="3" t="s">
        <v>381</v>
      </c>
      <c r="G182" s="3" t="s">
        <v>381</v>
      </c>
      <c r="H182" s="26">
        <v>83758603.819999993</v>
      </c>
      <c r="I182" s="26">
        <v>206500350</v>
      </c>
      <c r="J182" s="26">
        <v>123520400</v>
      </c>
      <c r="K182" s="26">
        <f t="shared" si="5"/>
        <v>413779353.81999999</v>
      </c>
      <c r="L182" s="25" t="s">
        <v>513</v>
      </c>
    </row>
    <row r="183" spans="1:12" ht="26.25" customHeight="1" x14ac:dyDescent="0.25">
      <c r="A183" s="31" t="s">
        <v>514</v>
      </c>
      <c r="B183" s="5" t="s">
        <v>41</v>
      </c>
      <c r="C183" s="5" t="s">
        <v>506</v>
      </c>
      <c r="D183" s="7" t="s">
        <v>20</v>
      </c>
      <c r="E183" s="22">
        <v>42424</v>
      </c>
      <c r="F183" s="3" t="s">
        <v>381</v>
      </c>
      <c r="G183" s="3" t="s">
        <v>381</v>
      </c>
      <c r="H183" s="26">
        <v>25000000</v>
      </c>
      <c r="I183" s="26">
        <v>75000000</v>
      </c>
      <c r="J183" s="26">
        <v>51000000</v>
      </c>
      <c r="K183" s="26">
        <f t="shared" si="5"/>
        <v>151000000</v>
      </c>
      <c r="L183" s="25" t="s">
        <v>507</v>
      </c>
    </row>
    <row r="184" spans="1:12" ht="27" customHeight="1" x14ac:dyDescent="0.25">
      <c r="A184" s="31" t="s">
        <v>515</v>
      </c>
      <c r="B184" s="5" t="s">
        <v>18</v>
      </c>
      <c r="C184" s="5" t="s">
        <v>103</v>
      </c>
      <c r="D184" s="7" t="s">
        <v>20</v>
      </c>
      <c r="E184" s="22">
        <v>42339</v>
      </c>
      <c r="F184" s="3" t="s">
        <v>381</v>
      </c>
      <c r="G184" s="3" t="s">
        <v>381</v>
      </c>
      <c r="H184" s="26">
        <v>11618824.289999999</v>
      </c>
      <c r="I184" s="26">
        <v>39275297.119999997</v>
      </c>
      <c r="J184" s="26">
        <v>0</v>
      </c>
      <c r="K184" s="26">
        <f t="shared" si="5"/>
        <v>50894121.409999996</v>
      </c>
      <c r="L184" s="25" t="s">
        <v>516</v>
      </c>
    </row>
    <row r="185" spans="1:12" ht="27.75" customHeight="1" x14ac:dyDescent="0.25">
      <c r="A185" s="31" t="s">
        <v>517</v>
      </c>
      <c r="B185" s="5" t="s">
        <v>18</v>
      </c>
      <c r="C185" s="5" t="s">
        <v>103</v>
      </c>
      <c r="D185" s="7" t="s">
        <v>20</v>
      </c>
      <c r="E185" s="22">
        <v>42339</v>
      </c>
      <c r="F185" s="3" t="s">
        <v>381</v>
      </c>
      <c r="G185" s="3" t="s">
        <v>381</v>
      </c>
      <c r="H185" s="26">
        <v>20000000</v>
      </c>
      <c r="I185" s="26">
        <v>61094121.409999996</v>
      </c>
      <c r="J185" s="26">
        <v>0</v>
      </c>
      <c r="K185" s="26">
        <f t="shared" si="5"/>
        <v>81094121.409999996</v>
      </c>
      <c r="L185" s="25" t="s">
        <v>516</v>
      </c>
    </row>
    <row r="186" spans="1:12" ht="28.5" customHeight="1" x14ac:dyDescent="0.25">
      <c r="A186" s="31" t="s">
        <v>518</v>
      </c>
      <c r="B186" s="5" t="s">
        <v>41</v>
      </c>
      <c r="C186" s="5" t="s">
        <v>512</v>
      </c>
      <c r="D186" s="7" t="s">
        <v>43</v>
      </c>
      <c r="E186" s="22">
        <v>42338</v>
      </c>
      <c r="F186" s="3" t="s">
        <v>381</v>
      </c>
      <c r="G186" s="3" t="s">
        <v>381</v>
      </c>
      <c r="H186" s="26">
        <v>83758603.819999993</v>
      </c>
      <c r="I186" s="26">
        <v>206500350</v>
      </c>
      <c r="J186" s="26">
        <v>123520400</v>
      </c>
      <c r="K186" s="26">
        <f t="shared" si="5"/>
        <v>413779353.81999999</v>
      </c>
      <c r="L186" s="25" t="s">
        <v>513</v>
      </c>
    </row>
    <row r="187" spans="1:12" ht="38.25" customHeight="1" x14ac:dyDescent="0.25">
      <c r="A187" s="31" t="s">
        <v>519</v>
      </c>
      <c r="B187" s="5" t="s">
        <v>18</v>
      </c>
      <c r="C187" s="5" t="s">
        <v>268</v>
      </c>
      <c r="D187" s="7" t="s">
        <v>20</v>
      </c>
      <c r="E187" s="22">
        <v>42335</v>
      </c>
      <c r="F187" s="3" t="s">
        <v>381</v>
      </c>
      <c r="G187" s="3" t="s">
        <v>381</v>
      </c>
      <c r="H187" s="26">
        <v>15411552.869999999</v>
      </c>
      <c r="I187" s="26">
        <v>38528882.189999998</v>
      </c>
      <c r="J187" s="26">
        <v>23117329.309999999</v>
      </c>
      <c r="K187" s="26">
        <f t="shared" si="5"/>
        <v>77057764.36999999</v>
      </c>
      <c r="L187" s="25" t="s">
        <v>520</v>
      </c>
    </row>
    <row r="188" spans="1:12" ht="29.25" customHeight="1" x14ac:dyDescent="0.25">
      <c r="A188" s="25" t="s">
        <v>521</v>
      </c>
      <c r="B188" s="5" t="s">
        <v>18</v>
      </c>
      <c r="C188" s="7" t="s">
        <v>86</v>
      </c>
      <c r="D188" s="7" t="s">
        <v>54</v>
      </c>
      <c r="E188" s="22">
        <v>42272</v>
      </c>
      <c r="F188" s="28" t="s">
        <v>522</v>
      </c>
      <c r="G188" s="5" t="s">
        <v>522</v>
      </c>
      <c r="H188" s="46">
        <v>763327130</v>
      </c>
      <c r="I188" s="46">
        <v>500000000</v>
      </c>
      <c r="J188" s="46">
        <v>2553308521</v>
      </c>
      <c r="K188" s="26">
        <f t="shared" si="5"/>
        <v>3816635651</v>
      </c>
      <c r="L188" s="31" t="s">
        <v>243</v>
      </c>
    </row>
    <row r="189" spans="1:12" ht="36" customHeight="1" x14ac:dyDescent="0.25">
      <c r="A189" s="31" t="s">
        <v>523</v>
      </c>
      <c r="B189" s="5" t="s">
        <v>41</v>
      </c>
      <c r="C189" s="5" t="s">
        <v>245</v>
      </c>
      <c r="D189" s="7" t="s">
        <v>43</v>
      </c>
      <c r="E189" s="22">
        <v>42250</v>
      </c>
      <c r="F189" s="3" t="s">
        <v>381</v>
      </c>
      <c r="G189" s="3" t="s">
        <v>381</v>
      </c>
      <c r="H189" s="26">
        <v>2020000000</v>
      </c>
      <c r="I189" s="26">
        <v>1000000000</v>
      </c>
      <c r="J189" s="26">
        <v>3400000000</v>
      </c>
      <c r="K189" s="26">
        <f t="shared" si="5"/>
        <v>6420000000</v>
      </c>
      <c r="L189" s="25" t="s">
        <v>524</v>
      </c>
    </row>
    <row r="190" spans="1:12" ht="38.25" customHeight="1" x14ac:dyDescent="0.25">
      <c r="A190" s="25" t="s">
        <v>525</v>
      </c>
      <c r="B190" s="5" t="s">
        <v>18</v>
      </c>
      <c r="C190" s="7" t="s">
        <v>86</v>
      </c>
      <c r="D190" s="7" t="s">
        <v>54</v>
      </c>
      <c r="E190" s="22">
        <v>42222</v>
      </c>
      <c r="F190" s="28" t="s">
        <v>381</v>
      </c>
      <c r="G190" s="5" t="s">
        <v>381</v>
      </c>
      <c r="H190" s="46">
        <v>672191533</v>
      </c>
      <c r="I190" s="46">
        <v>500000000</v>
      </c>
      <c r="J190" s="46">
        <v>2188766133</v>
      </c>
      <c r="K190" s="26">
        <f t="shared" ref="K190:K221" si="6">SUM(H190:J190)</f>
        <v>3360957666</v>
      </c>
      <c r="L190" s="31" t="s">
        <v>243</v>
      </c>
    </row>
    <row r="191" spans="1:12" ht="28.5" customHeight="1" x14ac:dyDescent="0.25">
      <c r="A191" s="31" t="s">
        <v>526</v>
      </c>
      <c r="B191" s="5" t="s">
        <v>41</v>
      </c>
      <c r="C191" s="5" t="s">
        <v>245</v>
      </c>
      <c r="D191" s="7" t="s">
        <v>43</v>
      </c>
      <c r="E191" s="22">
        <v>42179</v>
      </c>
      <c r="F191" s="3" t="s">
        <v>381</v>
      </c>
      <c r="G191" s="3" t="s">
        <v>381</v>
      </c>
      <c r="H191" s="26">
        <v>2020000000</v>
      </c>
      <c r="I191" s="26">
        <v>1000000000</v>
      </c>
      <c r="J191" s="26">
        <v>3400000000</v>
      </c>
      <c r="K191" s="26">
        <f t="shared" si="6"/>
        <v>6420000000</v>
      </c>
      <c r="L191" s="25" t="s">
        <v>524</v>
      </c>
    </row>
    <row r="192" spans="1:12" ht="36" customHeight="1" x14ac:dyDescent="0.25">
      <c r="A192" s="31" t="s">
        <v>527</v>
      </c>
      <c r="B192" s="5" t="s">
        <v>41</v>
      </c>
      <c r="C192" s="5" t="s">
        <v>245</v>
      </c>
      <c r="D192" s="7" t="s">
        <v>43</v>
      </c>
      <c r="E192" s="22">
        <v>42139</v>
      </c>
      <c r="F192" s="3" t="s">
        <v>381</v>
      </c>
      <c r="G192" s="3" t="s">
        <v>381</v>
      </c>
      <c r="H192" s="26">
        <v>2000000000</v>
      </c>
      <c r="I192" s="26">
        <v>1000000000</v>
      </c>
      <c r="J192" s="26">
        <v>3400000000</v>
      </c>
      <c r="K192" s="26">
        <f t="shared" si="6"/>
        <v>6400000000</v>
      </c>
      <c r="L192" s="25" t="s">
        <v>524</v>
      </c>
    </row>
    <row r="193" spans="1:12" ht="38.25" customHeight="1" x14ac:dyDescent="0.25">
      <c r="A193" s="31" t="s">
        <v>528</v>
      </c>
      <c r="B193" s="5" t="s">
        <v>287</v>
      </c>
      <c r="C193" s="5" t="s">
        <v>177</v>
      </c>
      <c r="D193" s="7" t="s">
        <v>54</v>
      </c>
      <c r="E193" s="22">
        <v>42094</v>
      </c>
      <c r="F193" s="3" t="s">
        <v>381</v>
      </c>
      <c r="G193" s="3" t="s">
        <v>529</v>
      </c>
      <c r="H193" s="26">
        <v>4351298.1900000004</v>
      </c>
      <c r="I193" s="26">
        <v>6526947.2800000003</v>
      </c>
      <c r="J193" s="26">
        <v>0</v>
      </c>
      <c r="K193" s="26">
        <f t="shared" si="6"/>
        <v>10878245.470000001</v>
      </c>
      <c r="L193" s="25" t="s">
        <v>530</v>
      </c>
    </row>
    <row r="194" spans="1:12" ht="40.5" customHeight="1" x14ac:dyDescent="0.25">
      <c r="A194" s="31" t="s">
        <v>531</v>
      </c>
      <c r="B194" s="5" t="s">
        <v>36</v>
      </c>
      <c r="C194" s="5" t="s">
        <v>204</v>
      </c>
      <c r="D194" s="7" t="s">
        <v>20</v>
      </c>
      <c r="E194" s="22">
        <v>42066</v>
      </c>
      <c r="F194" s="3" t="s">
        <v>381</v>
      </c>
      <c r="G194" s="3" t="s">
        <v>381</v>
      </c>
      <c r="H194" s="26">
        <v>90367441.200000003</v>
      </c>
      <c r="I194" s="26">
        <v>60244960.799999997</v>
      </c>
      <c r="J194" s="26">
        <v>0</v>
      </c>
      <c r="K194" s="26">
        <f t="shared" si="6"/>
        <v>150612402</v>
      </c>
      <c r="L194" s="25" t="s">
        <v>250</v>
      </c>
    </row>
    <row r="195" spans="1:12" ht="26.25" customHeight="1" x14ac:dyDescent="0.25">
      <c r="A195" s="31" t="s">
        <v>532</v>
      </c>
      <c r="B195" s="5" t="s">
        <v>18</v>
      </c>
      <c r="C195" s="5" t="s">
        <v>138</v>
      </c>
      <c r="D195" s="7" t="s">
        <v>252</v>
      </c>
      <c r="E195" s="22">
        <v>42004</v>
      </c>
      <c r="F195" s="3" t="s">
        <v>381</v>
      </c>
      <c r="G195" s="3" t="s">
        <v>381</v>
      </c>
      <c r="H195" s="26">
        <v>552768092</v>
      </c>
      <c r="I195" s="26">
        <v>500000000</v>
      </c>
      <c r="J195" s="26">
        <v>724201142</v>
      </c>
      <c r="K195" s="26">
        <f t="shared" si="6"/>
        <v>1776969234</v>
      </c>
      <c r="L195" s="25" t="s">
        <v>254</v>
      </c>
    </row>
    <row r="196" spans="1:12" ht="36" customHeight="1" x14ac:dyDescent="0.25">
      <c r="A196" s="31" t="s">
        <v>533</v>
      </c>
      <c r="B196" s="5" t="s">
        <v>18</v>
      </c>
      <c r="C196" s="5" t="s">
        <v>86</v>
      </c>
      <c r="D196" s="7" t="s">
        <v>54</v>
      </c>
      <c r="E196" s="22">
        <v>42003</v>
      </c>
      <c r="F196" s="3" t="s">
        <v>381</v>
      </c>
      <c r="G196" s="3" t="s">
        <v>381</v>
      </c>
      <c r="H196" s="26">
        <v>5068993.6500000004</v>
      </c>
      <c r="I196" s="26">
        <v>20275974.620000001</v>
      </c>
      <c r="J196" s="26">
        <v>0</v>
      </c>
      <c r="K196" s="26">
        <f t="shared" si="6"/>
        <v>25344968.270000003</v>
      </c>
      <c r="L196" s="31" t="s">
        <v>534</v>
      </c>
    </row>
    <row r="197" spans="1:12" ht="26.25" customHeight="1" x14ac:dyDescent="0.25">
      <c r="A197" s="31" t="s">
        <v>535</v>
      </c>
      <c r="B197" s="5" t="s">
        <v>18</v>
      </c>
      <c r="C197" s="5" t="s">
        <v>245</v>
      </c>
      <c r="D197" s="7" t="s">
        <v>43</v>
      </c>
      <c r="E197" s="22">
        <v>42003</v>
      </c>
      <c r="F197" s="3" t="s">
        <v>381</v>
      </c>
      <c r="G197" s="3" t="s">
        <v>381</v>
      </c>
      <c r="H197" s="26">
        <v>470366.46</v>
      </c>
      <c r="I197" s="26">
        <v>1881466.85</v>
      </c>
      <c r="J197" s="26">
        <v>0</v>
      </c>
      <c r="K197" s="26">
        <f t="shared" si="6"/>
        <v>2351833.31</v>
      </c>
      <c r="L197" s="25" t="s">
        <v>536</v>
      </c>
    </row>
    <row r="198" spans="1:12" ht="39.75" customHeight="1" x14ac:dyDescent="0.25">
      <c r="A198" s="31" t="s">
        <v>537</v>
      </c>
      <c r="B198" s="5" t="s">
        <v>36</v>
      </c>
      <c r="C198" s="5" t="s">
        <v>204</v>
      </c>
      <c r="D198" s="7" t="s">
        <v>20</v>
      </c>
      <c r="E198" s="22">
        <v>42003</v>
      </c>
      <c r="F198" s="3" t="s">
        <v>381</v>
      </c>
      <c r="G198" s="3" t="s">
        <v>381</v>
      </c>
      <c r="H198" s="26">
        <v>60244960.799999997</v>
      </c>
      <c r="I198" s="26">
        <v>90367441.200000003</v>
      </c>
      <c r="J198" s="26">
        <v>0</v>
      </c>
      <c r="K198" s="26">
        <f t="shared" si="6"/>
        <v>150612402</v>
      </c>
      <c r="L198" s="25" t="s">
        <v>250</v>
      </c>
    </row>
    <row r="199" spans="1:12" ht="36" customHeight="1" x14ac:dyDescent="0.25">
      <c r="A199" s="31" t="s">
        <v>538</v>
      </c>
      <c r="B199" s="5" t="s">
        <v>36</v>
      </c>
      <c r="C199" s="7" t="s">
        <v>497</v>
      </c>
      <c r="D199" s="7" t="s">
        <v>20</v>
      </c>
      <c r="E199" s="22">
        <v>41989</v>
      </c>
      <c r="F199" s="3" t="s">
        <v>381</v>
      </c>
      <c r="G199" s="3" t="s">
        <v>381</v>
      </c>
      <c r="H199" s="46">
        <v>39660840.079999998</v>
      </c>
      <c r="I199" s="46">
        <v>26440560.050000001</v>
      </c>
      <c r="J199" s="46">
        <v>0</v>
      </c>
      <c r="K199" s="26">
        <f t="shared" si="6"/>
        <v>66101400.129999995</v>
      </c>
      <c r="L199" s="31" t="s">
        <v>539</v>
      </c>
    </row>
    <row r="200" spans="1:12" ht="26.25" customHeight="1" x14ac:dyDescent="0.25">
      <c r="A200" s="31" t="s">
        <v>540</v>
      </c>
      <c r="B200" s="5" t="s">
        <v>41</v>
      </c>
      <c r="C200" s="5" t="s">
        <v>308</v>
      </c>
      <c r="D200" s="7" t="s">
        <v>20</v>
      </c>
      <c r="E200" s="22">
        <v>41989</v>
      </c>
      <c r="F200" s="3" t="s">
        <v>381</v>
      </c>
      <c r="G200" s="3" t="s">
        <v>381</v>
      </c>
      <c r="H200" s="26">
        <v>40000000</v>
      </c>
      <c r="I200" s="26">
        <v>32000000</v>
      </c>
      <c r="J200" s="26">
        <v>0</v>
      </c>
      <c r="K200" s="26">
        <f t="shared" si="6"/>
        <v>72000000</v>
      </c>
      <c r="L200" s="31" t="s">
        <v>541</v>
      </c>
    </row>
    <row r="201" spans="1:12" ht="26.25" customHeight="1" x14ac:dyDescent="0.25">
      <c r="A201" s="31" t="s">
        <v>542</v>
      </c>
      <c r="B201" s="5" t="s">
        <v>18</v>
      </c>
      <c r="C201" s="5" t="s">
        <v>138</v>
      </c>
      <c r="D201" s="7" t="s">
        <v>252</v>
      </c>
      <c r="E201" s="22">
        <v>41968</v>
      </c>
      <c r="F201" s="3" t="s">
        <v>381</v>
      </c>
      <c r="G201" s="3" t="s">
        <v>381</v>
      </c>
      <c r="H201" s="26">
        <v>573082401.92999995</v>
      </c>
      <c r="I201" s="26">
        <v>500000000</v>
      </c>
      <c r="J201" s="26">
        <v>724201141.97000003</v>
      </c>
      <c r="K201" s="26">
        <f t="shared" si="6"/>
        <v>1797283543.9000001</v>
      </c>
      <c r="L201" s="25" t="s">
        <v>254</v>
      </c>
    </row>
    <row r="202" spans="1:12" ht="27" customHeight="1" x14ac:dyDescent="0.25">
      <c r="A202" s="31" t="s">
        <v>543</v>
      </c>
      <c r="B202" s="5" t="s">
        <v>18</v>
      </c>
      <c r="C202" s="5" t="s">
        <v>272</v>
      </c>
      <c r="D202" s="7" t="s">
        <v>20</v>
      </c>
      <c r="E202" s="22">
        <v>41925</v>
      </c>
      <c r="F202" s="3" t="s">
        <v>381</v>
      </c>
      <c r="G202" s="3" t="s">
        <v>381</v>
      </c>
      <c r="H202" s="26">
        <v>54384000</v>
      </c>
      <c r="I202" s="26">
        <v>54384000</v>
      </c>
      <c r="J202" s="26">
        <v>0</v>
      </c>
      <c r="K202" s="26">
        <f t="shared" si="6"/>
        <v>108768000</v>
      </c>
      <c r="L202" s="31" t="s">
        <v>544</v>
      </c>
    </row>
    <row r="203" spans="1:12" ht="25.5" customHeight="1" x14ac:dyDescent="0.25">
      <c r="A203" s="31" t="s">
        <v>545</v>
      </c>
      <c r="B203" s="5" t="s">
        <v>41</v>
      </c>
      <c r="C203" s="5" t="s">
        <v>42</v>
      </c>
      <c r="D203" s="7" t="s">
        <v>43</v>
      </c>
      <c r="E203" s="22">
        <v>41922</v>
      </c>
      <c r="F203" s="3" t="s">
        <v>381</v>
      </c>
      <c r="G203" s="3" t="s">
        <v>381</v>
      </c>
      <c r="H203" s="26">
        <v>263938742.15000001</v>
      </c>
      <c r="I203" s="26">
        <v>274858970.85000002</v>
      </c>
      <c r="J203" s="26">
        <v>72000000</v>
      </c>
      <c r="K203" s="26">
        <f t="shared" si="6"/>
        <v>610797713</v>
      </c>
      <c r="L203" s="31" t="s">
        <v>257</v>
      </c>
    </row>
    <row r="204" spans="1:12" ht="27.75" customHeight="1" x14ac:dyDescent="0.25">
      <c r="A204" s="31" t="s">
        <v>546</v>
      </c>
      <c r="B204" s="5" t="s">
        <v>36</v>
      </c>
      <c r="C204" s="7" t="s">
        <v>497</v>
      </c>
      <c r="D204" s="7" t="s">
        <v>20</v>
      </c>
      <c r="E204" s="22">
        <v>41894</v>
      </c>
      <c r="F204" s="3" t="s">
        <v>381</v>
      </c>
      <c r="G204" s="3" t="s">
        <v>381</v>
      </c>
      <c r="H204" s="46">
        <v>33050700.07</v>
      </c>
      <c r="I204" s="46">
        <v>33050700.07</v>
      </c>
      <c r="J204" s="46">
        <v>0</v>
      </c>
      <c r="K204" s="26">
        <f t="shared" si="6"/>
        <v>66101400.140000001</v>
      </c>
      <c r="L204" s="31" t="s">
        <v>539</v>
      </c>
    </row>
    <row r="205" spans="1:12" ht="27" customHeight="1" x14ac:dyDescent="0.25">
      <c r="A205" s="31" t="s">
        <v>547</v>
      </c>
      <c r="B205" s="5" t="s">
        <v>18</v>
      </c>
      <c r="C205" s="7" t="s">
        <v>259</v>
      </c>
      <c r="D205" s="7" t="s">
        <v>54</v>
      </c>
      <c r="E205" s="22">
        <v>41890</v>
      </c>
      <c r="F205" s="3" t="s">
        <v>381</v>
      </c>
      <c r="G205" s="3" t="s">
        <v>381</v>
      </c>
      <c r="H205" s="46">
        <v>54279079</v>
      </c>
      <c r="I205" s="46">
        <v>162837237</v>
      </c>
      <c r="J205" s="46">
        <v>54279079</v>
      </c>
      <c r="K205" s="26">
        <f t="shared" si="6"/>
        <v>271395395</v>
      </c>
      <c r="L205" s="24" t="s">
        <v>261</v>
      </c>
    </row>
    <row r="206" spans="1:12" ht="26.25" customHeight="1" x14ac:dyDescent="0.25">
      <c r="A206" s="31" t="s">
        <v>548</v>
      </c>
      <c r="B206" s="5" t="s">
        <v>41</v>
      </c>
      <c r="C206" s="7" t="s">
        <v>234</v>
      </c>
      <c r="D206" s="7" t="s">
        <v>20</v>
      </c>
      <c r="E206" s="22">
        <v>41886</v>
      </c>
      <c r="F206" s="3" t="s">
        <v>381</v>
      </c>
      <c r="G206" s="3" t="s">
        <v>381</v>
      </c>
      <c r="H206" s="46">
        <v>217286948</v>
      </c>
      <c r="I206" s="46">
        <v>270094483</v>
      </c>
      <c r="J206" s="46">
        <v>199224424</v>
      </c>
      <c r="K206" s="26">
        <f t="shared" si="6"/>
        <v>686605855</v>
      </c>
      <c r="L206" s="31" t="s">
        <v>264</v>
      </c>
    </row>
    <row r="207" spans="1:12" ht="26.25" customHeight="1" x14ac:dyDescent="0.25">
      <c r="A207" s="25" t="s">
        <v>549</v>
      </c>
      <c r="B207" s="5" t="s">
        <v>41</v>
      </c>
      <c r="C207" s="7" t="s">
        <v>550</v>
      </c>
      <c r="D207" s="7" t="s">
        <v>551</v>
      </c>
      <c r="E207" s="22">
        <v>41876</v>
      </c>
      <c r="F207" s="3" t="s">
        <v>381</v>
      </c>
      <c r="G207" s="3" t="s">
        <v>381</v>
      </c>
      <c r="H207" s="46">
        <v>70000000</v>
      </c>
      <c r="I207" s="46">
        <v>175000000</v>
      </c>
      <c r="J207" s="46">
        <v>105000000</v>
      </c>
      <c r="K207" s="26">
        <f t="shared" si="6"/>
        <v>350000000</v>
      </c>
      <c r="L207" s="31" t="s">
        <v>552</v>
      </c>
    </row>
    <row r="208" spans="1:12" ht="24.75" customHeight="1" x14ac:dyDescent="0.25">
      <c r="A208" s="25" t="s">
        <v>549</v>
      </c>
      <c r="B208" s="5" t="s">
        <v>41</v>
      </c>
      <c r="C208" s="7" t="s">
        <v>550</v>
      </c>
      <c r="D208" s="7" t="s">
        <v>551</v>
      </c>
      <c r="E208" s="22">
        <v>41873</v>
      </c>
      <c r="F208" s="3" t="s">
        <v>381</v>
      </c>
      <c r="G208" s="3" t="s">
        <v>381</v>
      </c>
      <c r="H208" s="46">
        <v>26000000</v>
      </c>
      <c r="I208" s="46">
        <v>65000000</v>
      </c>
      <c r="J208" s="46">
        <v>39000000</v>
      </c>
      <c r="K208" s="26">
        <f t="shared" si="6"/>
        <v>130000000</v>
      </c>
      <c r="L208" s="31" t="s">
        <v>553</v>
      </c>
    </row>
    <row r="209" spans="1:12" ht="22.5" x14ac:dyDescent="0.25">
      <c r="A209" s="25" t="s">
        <v>554</v>
      </c>
      <c r="B209" s="5" t="s">
        <v>41</v>
      </c>
      <c r="C209" s="5" t="s">
        <v>42</v>
      </c>
      <c r="D209" s="7" t="s">
        <v>43</v>
      </c>
      <c r="E209" s="22">
        <v>41865</v>
      </c>
      <c r="F209" s="3" t="s">
        <v>381</v>
      </c>
      <c r="G209" s="3" t="s">
        <v>381</v>
      </c>
      <c r="H209" s="46">
        <v>263938742.15000001</v>
      </c>
      <c r="I209" s="46">
        <v>274858970.85000002</v>
      </c>
      <c r="J209" s="46">
        <v>72000000</v>
      </c>
      <c r="K209" s="26">
        <f t="shared" si="6"/>
        <v>610797713</v>
      </c>
      <c r="L209" s="31" t="s">
        <v>555</v>
      </c>
    </row>
    <row r="210" spans="1:12" ht="27.75" customHeight="1" x14ac:dyDescent="0.25">
      <c r="A210" s="31" t="s">
        <v>556</v>
      </c>
      <c r="B210" s="5" t="s">
        <v>41</v>
      </c>
      <c r="C210" s="7" t="s">
        <v>234</v>
      </c>
      <c r="D210" s="7" t="s">
        <v>20</v>
      </c>
      <c r="E210" s="22">
        <v>41858</v>
      </c>
      <c r="F210" s="1" t="s">
        <v>529</v>
      </c>
      <c r="G210" s="1" t="s">
        <v>557</v>
      </c>
      <c r="H210" s="46">
        <v>205375472</v>
      </c>
      <c r="I210" s="46">
        <v>267555767</v>
      </c>
      <c r="J210" s="46">
        <v>212847062</v>
      </c>
      <c r="K210" s="26">
        <f t="shared" si="6"/>
        <v>685778301</v>
      </c>
      <c r="L210" s="31" t="s">
        <v>264</v>
      </c>
    </row>
    <row r="211" spans="1:12" ht="27" customHeight="1" x14ac:dyDescent="0.25">
      <c r="A211" s="31" t="s">
        <v>558</v>
      </c>
      <c r="B211" s="5" t="s">
        <v>18</v>
      </c>
      <c r="C211" s="7" t="s">
        <v>259</v>
      </c>
      <c r="D211" s="7" t="s">
        <v>54</v>
      </c>
      <c r="E211" s="22">
        <v>41855</v>
      </c>
      <c r="F211" s="3" t="s">
        <v>381</v>
      </c>
      <c r="G211" s="3" t="s">
        <v>381</v>
      </c>
      <c r="H211" s="46">
        <v>54279079</v>
      </c>
      <c r="I211" s="46">
        <v>162837237</v>
      </c>
      <c r="J211" s="46">
        <v>54279079</v>
      </c>
      <c r="K211" s="46">
        <f t="shared" si="6"/>
        <v>271395395</v>
      </c>
      <c r="L211" s="31" t="s">
        <v>559</v>
      </c>
    </row>
    <row r="212" spans="1:12" ht="25.5" customHeight="1" x14ac:dyDescent="0.25">
      <c r="A212" s="25" t="s">
        <v>560</v>
      </c>
      <c r="B212" s="5" t="s">
        <v>18</v>
      </c>
      <c r="C212" s="7" t="s">
        <v>86</v>
      </c>
      <c r="D212" s="7" t="s">
        <v>54</v>
      </c>
      <c r="E212" s="22">
        <v>41841</v>
      </c>
      <c r="F212" s="3" t="s">
        <v>381</v>
      </c>
      <c r="G212" s="3" t="s">
        <v>381</v>
      </c>
      <c r="H212" s="46">
        <v>828707477</v>
      </c>
      <c r="I212" s="46">
        <v>320000000</v>
      </c>
      <c r="J212" s="46">
        <v>2236433910</v>
      </c>
      <c r="K212" s="46">
        <f t="shared" si="6"/>
        <v>3385141387</v>
      </c>
      <c r="L212" s="31" t="s">
        <v>243</v>
      </c>
    </row>
    <row r="213" spans="1:12" ht="26.25" customHeight="1" x14ac:dyDescent="0.25">
      <c r="A213" s="25" t="s">
        <v>561</v>
      </c>
      <c r="B213" s="5" t="s">
        <v>18</v>
      </c>
      <c r="C213" s="5" t="s">
        <v>86</v>
      </c>
      <c r="D213" s="7" t="s">
        <v>54</v>
      </c>
      <c r="E213" s="28">
        <v>41793</v>
      </c>
      <c r="F213" s="3" t="s">
        <v>381</v>
      </c>
      <c r="G213" s="3" t="s">
        <v>381</v>
      </c>
      <c r="H213" s="26">
        <v>832319651</v>
      </c>
      <c r="I213" s="26">
        <v>300000000</v>
      </c>
      <c r="J213" s="26">
        <v>2252921736</v>
      </c>
      <c r="K213" s="46">
        <f t="shared" si="6"/>
        <v>3385241387</v>
      </c>
      <c r="L213" s="31" t="s">
        <v>243</v>
      </c>
    </row>
    <row r="214" spans="1:12" ht="27" customHeight="1" x14ac:dyDescent="0.25">
      <c r="A214" s="25" t="s">
        <v>562</v>
      </c>
      <c r="B214" s="5" t="s">
        <v>18</v>
      </c>
      <c r="C214" s="7" t="s">
        <v>259</v>
      </c>
      <c r="D214" s="7" t="s">
        <v>54</v>
      </c>
      <c r="E214" s="22">
        <v>41782</v>
      </c>
      <c r="F214" s="3" t="s">
        <v>381</v>
      </c>
      <c r="G214" s="3" t="s">
        <v>381</v>
      </c>
      <c r="H214" s="46">
        <v>54279079</v>
      </c>
      <c r="I214" s="46">
        <v>162837237</v>
      </c>
      <c r="J214" s="46">
        <v>54279079</v>
      </c>
      <c r="K214" s="26">
        <f t="shared" si="6"/>
        <v>271395395</v>
      </c>
      <c r="L214" s="24" t="s">
        <v>563</v>
      </c>
    </row>
    <row r="215" spans="1:12" ht="27" customHeight="1" x14ac:dyDescent="0.25">
      <c r="A215" s="25" t="s">
        <v>564</v>
      </c>
      <c r="B215" s="5" t="s">
        <v>41</v>
      </c>
      <c r="C215" s="5" t="s">
        <v>42</v>
      </c>
      <c r="D215" s="7" t="s">
        <v>43</v>
      </c>
      <c r="E215" s="28">
        <v>41778</v>
      </c>
      <c r="F215" s="3" t="s">
        <v>381</v>
      </c>
      <c r="G215" s="3" t="s">
        <v>381</v>
      </c>
      <c r="H215" s="26">
        <v>294478627.80000001</v>
      </c>
      <c r="I215" s="26">
        <v>244319085.19999999</v>
      </c>
      <c r="J215" s="26">
        <v>72000000</v>
      </c>
      <c r="K215" s="26">
        <f t="shared" si="6"/>
        <v>610797713</v>
      </c>
      <c r="L215" s="31" t="s">
        <v>257</v>
      </c>
    </row>
    <row r="216" spans="1:12" ht="26.25" customHeight="1" x14ac:dyDescent="0.25">
      <c r="A216" s="25" t="s">
        <v>565</v>
      </c>
      <c r="B216" s="7" t="s">
        <v>41</v>
      </c>
      <c r="C216" s="7" t="s">
        <v>566</v>
      </c>
      <c r="D216" s="7" t="s">
        <v>20</v>
      </c>
      <c r="E216" s="22">
        <v>41768</v>
      </c>
      <c r="F216" s="3" t="s">
        <v>381</v>
      </c>
      <c r="G216" s="3" t="s">
        <v>381</v>
      </c>
      <c r="H216" s="26">
        <v>17494092</v>
      </c>
      <c r="I216" s="26">
        <v>21381668</v>
      </c>
      <c r="J216" s="26">
        <v>0</v>
      </c>
      <c r="K216" s="36">
        <f t="shared" si="6"/>
        <v>38875760</v>
      </c>
      <c r="L216" s="31" t="s">
        <v>567</v>
      </c>
    </row>
    <row r="217" spans="1:12" ht="26.25" customHeight="1" x14ac:dyDescent="0.25">
      <c r="A217" s="25" t="s">
        <v>568</v>
      </c>
      <c r="B217" s="7" t="s">
        <v>41</v>
      </c>
      <c r="C217" s="5" t="s">
        <v>238</v>
      </c>
      <c r="D217" s="5" t="s">
        <v>43</v>
      </c>
      <c r="E217" s="28">
        <v>41736</v>
      </c>
      <c r="F217" s="3" t="s">
        <v>381</v>
      </c>
      <c r="G217" s="3" t="s">
        <v>381</v>
      </c>
      <c r="H217" s="40">
        <v>59330559</v>
      </c>
      <c r="I217" s="40">
        <v>72515127</v>
      </c>
      <c r="J217" s="26">
        <v>0</v>
      </c>
      <c r="K217" s="36">
        <f t="shared" si="6"/>
        <v>131845686</v>
      </c>
      <c r="L217" s="25" t="s">
        <v>240</v>
      </c>
    </row>
    <row r="218" spans="1:12" ht="48.75" customHeight="1" x14ac:dyDescent="0.25">
      <c r="A218" s="31" t="s">
        <v>569</v>
      </c>
      <c r="B218" s="7" t="s">
        <v>41</v>
      </c>
      <c r="C218" s="7" t="s">
        <v>570</v>
      </c>
      <c r="D218" s="7" t="s">
        <v>20</v>
      </c>
      <c r="E218" s="22">
        <v>41718</v>
      </c>
      <c r="F218" s="3" t="s">
        <v>381</v>
      </c>
      <c r="G218" s="3" t="s">
        <v>381</v>
      </c>
      <c r="H218" s="26">
        <v>0</v>
      </c>
      <c r="I218" s="26">
        <v>9450000</v>
      </c>
      <c r="J218" s="26">
        <v>6300000</v>
      </c>
      <c r="K218" s="26">
        <f t="shared" si="6"/>
        <v>15750000</v>
      </c>
      <c r="L218" s="31" t="s">
        <v>571</v>
      </c>
    </row>
    <row r="219" spans="1:12" ht="24.75" customHeight="1" x14ac:dyDescent="0.25">
      <c r="A219" s="31" t="s">
        <v>572</v>
      </c>
      <c r="B219" s="5" t="s">
        <v>18</v>
      </c>
      <c r="C219" s="7" t="s">
        <v>268</v>
      </c>
      <c r="D219" s="7" t="s">
        <v>20</v>
      </c>
      <c r="E219" s="22">
        <v>41708</v>
      </c>
      <c r="F219" s="3" t="s">
        <v>381</v>
      </c>
      <c r="G219" s="3" t="s">
        <v>381</v>
      </c>
      <c r="H219" s="26">
        <v>3000000</v>
      </c>
      <c r="I219" s="26">
        <v>7500000</v>
      </c>
      <c r="J219" s="26">
        <v>4500000</v>
      </c>
      <c r="K219" s="26">
        <f t="shared" si="6"/>
        <v>15000000</v>
      </c>
      <c r="L219" s="31" t="s">
        <v>270</v>
      </c>
    </row>
    <row r="220" spans="1:12" ht="26.25" customHeight="1" x14ac:dyDescent="0.25">
      <c r="A220" s="31" t="s">
        <v>573</v>
      </c>
      <c r="B220" s="5" t="s">
        <v>18</v>
      </c>
      <c r="C220" s="7" t="s">
        <v>399</v>
      </c>
      <c r="D220" s="5" t="s">
        <v>20</v>
      </c>
      <c r="E220" s="22">
        <v>41667</v>
      </c>
      <c r="F220" s="28" t="s">
        <v>574</v>
      </c>
      <c r="G220" s="5" t="s">
        <v>575</v>
      </c>
      <c r="H220" s="46">
        <v>30291170</v>
      </c>
      <c r="I220" s="46">
        <v>35287880</v>
      </c>
      <c r="J220" s="46">
        <v>8121000</v>
      </c>
      <c r="K220" s="26">
        <f t="shared" si="6"/>
        <v>73700050</v>
      </c>
      <c r="L220" s="31" t="s">
        <v>576</v>
      </c>
    </row>
    <row r="221" spans="1:12" ht="24.75" customHeight="1" x14ac:dyDescent="0.25">
      <c r="A221" s="31" t="s">
        <v>577</v>
      </c>
      <c r="B221" s="5" t="s">
        <v>18</v>
      </c>
      <c r="C221" s="7" t="s">
        <v>238</v>
      </c>
      <c r="D221" s="5" t="s">
        <v>43</v>
      </c>
      <c r="E221" s="22">
        <v>41663</v>
      </c>
      <c r="F221" s="3" t="s">
        <v>381</v>
      </c>
      <c r="G221" s="3" t="s">
        <v>381</v>
      </c>
      <c r="H221" s="26">
        <v>500000000</v>
      </c>
      <c r="I221" s="26">
        <v>700000000</v>
      </c>
      <c r="J221" s="26">
        <v>0</v>
      </c>
      <c r="K221" s="26">
        <f t="shared" si="6"/>
        <v>1200000000</v>
      </c>
      <c r="L221" s="31" t="s">
        <v>578</v>
      </c>
    </row>
    <row r="222" spans="1:12" ht="47.25" customHeight="1" x14ac:dyDescent="0.25">
      <c r="A222" s="31" t="s">
        <v>579</v>
      </c>
      <c r="B222" s="5" t="s">
        <v>18</v>
      </c>
      <c r="C222" s="7" t="s">
        <v>138</v>
      </c>
      <c r="D222" s="5" t="s">
        <v>580</v>
      </c>
      <c r="E222" s="22">
        <v>41626</v>
      </c>
      <c r="F222" s="3" t="s">
        <v>381</v>
      </c>
      <c r="G222" s="3" t="s">
        <v>381</v>
      </c>
      <c r="H222" s="26">
        <v>15497743</v>
      </c>
      <c r="I222" s="26">
        <v>32073141</v>
      </c>
      <c r="J222" s="26">
        <v>5884351</v>
      </c>
      <c r="K222" s="26">
        <f t="shared" ref="K222:K231" si="7">SUM(H222:J222)</f>
        <v>53455235</v>
      </c>
      <c r="L222" s="24" t="s">
        <v>581</v>
      </c>
    </row>
    <row r="223" spans="1:12" ht="48" customHeight="1" x14ac:dyDescent="0.25">
      <c r="A223" s="31" t="s">
        <v>582</v>
      </c>
      <c r="B223" s="7" t="s">
        <v>41</v>
      </c>
      <c r="C223" s="7" t="s">
        <v>566</v>
      </c>
      <c r="D223" s="7" t="s">
        <v>20</v>
      </c>
      <c r="E223" s="22">
        <v>41620</v>
      </c>
      <c r="F223" s="3" t="s">
        <v>381</v>
      </c>
      <c r="G223" s="3" t="s">
        <v>381</v>
      </c>
      <c r="H223" s="26">
        <v>7775152</v>
      </c>
      <c r="I223" s="26">
        <v>31100608</v>
      </c>
      <c r="J223" s="26">
        <v>0</v>
      </c>
      <c r="K223" s="26">
        <f t="shared" si="7"/>
        <v>38875760</v>
      </c>
      <c r="L223" s="24" t="s">
        <v>583</v>
      </c>
    </row>
    <row r="224" spans="1:12" ht="48" customHeight="1" x14ac:dyDescent="0.25">
      <c r="A224" s="25" t="s">
        <v>584</v>
      </c>
      <c r="B224" s="5" t="s">
        <v>18</v>
      </c>
      <c r="C224" s="7" t="s">
        <v>259</v>
      </c>
      <c r="D224" s="7" t="s">
        <v>54</v>
      </c>
      <c r="E224" s="22">
        <v>41583</v>
      </c>
      <c r="F224" s="28" t="s">
        <v>585</v>
      </c>
      <c r="G224" s="5" t="s">
        <v>586</v>
      </c>
      <c r="H224" s="46">
        <v>54279079</v>
      </c>
      <c r="I224" s="46">
        <v>162837237</v>
      </c>
      <c r="J224" s="46">
        <v>54279079</v>
      </c>
      <c r="K224" s="26">
        <f t="shared" si="7"/>
        <v>271395395</v>
      </c>
      <c r="L224" s="24" t="s">
        <v>261</v>
      </c>
    </row>
    <row r="225" spans="1:12" ht="45" x14ac:dyDescent="0.25">
      <c r="A225" s="25" t="s">
        <v>587</v>
      </c>
      <c r="B225" s="5" t="s">
        <v>18</v>
      </c>
      <c r="C225" s="7" t="s">
        <v>31</v>
      </c>
      <c r="D225" s="7" t="s">
        <v>32</v>
      </c>
      <c r="E225" s="22">
        <v>41571</v>
      </c>
      <c r="F225" s="5" t="s">
        <v>588</v>
      </c>
      <c r="G225" s="5" t="s">
        <v>589</v>
      </c>
      <c r="H225" s="46">
        <v>35000000</v>
      </c>
      <c r="I225" s="46">
        <v>35000000</v>
      </c>
      <c r="J225" s="46">
        <v>0</v>
      </c>
      <c r="K225" s="26">
        <f t="shared" si="7"/>
        <v>70000000</v>
      </c>
      <c r="L225" s="24" t="s">
        <v>590</v>
      </c>
    </row>
    <row r="226" spans="1:12" ht="45" x14ac:dyDescent="0.25">
      <c r="A226" s="25" t="s">
        <v>591</v>
      </c>
      <c r="B226" s="7" t="s">
        <v>41</v>
      </c>
      <c r="C226" s="7" t="s">
        <v>130</v>
      </c>
      <c r="D226" s="7" t="s">
        <v>20</v>
      </c>
      <c r="E226" s="22">
        <v>41563</v>
      </c>
      <c r="F226" s="5" t="s">
        <v>592</v>
      </c>
      <c r="G226" s="5" t="s">
        <v>593</v>
      </c>
      <c r="H226" s="46">
        <v>40224739</v>
      </c>
      <c r="I226" s="46">
        <v>57669149</v>
      </c>
      <c r="J226" s="46">
        <v>14708763</v>
      </c>
      <c r="K226" s="46">
        <f t="shared" si="7"/>
        <v>112602651</v>
      </c>
      <c r="L226" s="24" t="s">
        <v>594</v>
      </c>
    </row>
    <row r="227" spans="1:12" ht="22.5" x14ac:dyDescent="0.25">
      <c r="A227" s="31" t="s">
        <v>595</v>
      </c>
      <c r="B227" s="5" t="s">
        <v>18</v>
      </c>
      <c r="C227" s="7" t="s">
        <v>31</v>
      </c>
      <c r="D227" s="7" t="s">
        <v>32</v>
      </c>
      <c r="E227" s="22">
        <v>41557</v>
      </c>
      <c r="F227" s="1" t="s">
        <v>557</v>
      </c>
      <c r="G227" s="1" t="s">
        <v>596</v>
      </c>
      <c r="H227" s="26">
        <v>10000000</v>
      </c>
      <c r="I227" s="26">
        <v>39560577</v>
      </c>
      <c r="J227" s="26">
        <v>0</v>
      </c>
      <c r="K227" s="26">
        <f t="shared" si="7"/>
        <v>49560577</v>
      </c>
      <c r="L227" s="24" t="s">
        <v>590</v>
      </c>
    </row>
    <row r="228" spans="1:12" ht="48" customHeight="1" x14ac:dyDescent="0.25">
      <c r="A228" s="31" t="s">
        <v>597</v>
      </c>
      <c r="B228" s="5" t="s">
        <v>18</v>
      </c>
      <c r="C228" s="7" t="s">
        <v>259</v>
      </c>
      <c r="D228" s="7" t="s">
        <v>54</v>
      </c>
      <c r="E228" s="22">
        <v>41555</v>
      </c>
      <c r="F228" s="1" t="s">
        <v>529</v>
      </c>
      <c r="G228" s="1" t="s">
        <v>557</v>
      </c>
      <c r="H228" s="26">
        <v>40709309</v>
      </c>
      <c r="I228" s="26">
        <v>230686086</v>
      </c>
      <c r="J228" s="26">
        <v>0</v>
      </c>
      <c r="K228" s="26">
        <f t="shared" si="7"/>
        <v>271395395</v>
      </c>
      <c r="L228" s="24" t="s">
        <v>261</v>
      </c>
    </row>
    <row r="229" spans="1:12" ht="45" x14ac:dyDescent="0.25">
      <c r="A229" s="31" t="s">
        <v>598</v>
      </c>
      <c r="B229" s="7" t="s">
        <v>41</v>
      </c>
      <c r="C229" s="7" t="s">
        <v>138</v>
      </c>
      <c r="D229" s="7" t="s">
        <v>54</v>
      </c>
      <c r="E229" s="22">
        <v>41541</v>
      </c>
      <c r="F229" s="28" t="s">
        <v>599</v>
      </c>
      <c r="G229" s="5" t="s">
        <v>600</v>
      </c>
      <c r="H229" s="46">
        <v>37697410</v>
      </c>
      <c r="I229" s="46">
        <v>85958418</v>
      </c>
      <c r="J229" s="46">
        <v>37591637</v>
      </c>
      <c r="K229" s="26">
        <f t="shared" si="7"/>
        <v>161247465</v>
      </c>
      <c r="L229" s="24" t="s">
        <v>601</v>
      </c>
    </row>
    <row r="230" spans="1:12" ht="45" x14ac:dyDescent="0.25">
      <c r="A230" s="31" t="s">
        <v>602</v>
      </c>
      <c r="B230" s="5" t="s">
        <v>18</v>
      </c>
      <c r="C230" s="7" t="s">
        <v>42</v>
      </c>
      <c r="D230" s="7" t="s">
        <v>43</v>
      </c>
      <c r="E230" s="22">
        <v>41541</v>
      </c>
      <c r="F230" s="28" t="s">
        <v>603</v>
      </c>
      <c r="G230" s="5" t="s">
        <v>604</v>
      </c>
      <c r="H230" s="26">
        <v>15228438</v>
      </c>
      <c r="I230" s="26">
        <v>41308963</v>
      </c>
      <c r="J230" s="26">
        <f>2726452+9584418</f>
        <v>12310870</v>
      </c>
      <c r="K230" s="26">
        <f t="shared" si="7"/>
        <v>68848271</v>
      </c>
      <c r="L230" s="24" t="s">
        <v>605</v>
      </c>
    </row>
    <row r="231" spans="1:12" x14ac:dyDescent="0.25">
      <c r="A231" s="15" t="s">
        <v>14</v>
      </c>
      <c r="B231" s="15">
        <f>COUNTA(B100:B230)</f>
        <v>131</v>
      </c>
      <c r="C231" s="15"/>
      <c r="D231" s="47"/>
      <c r="E231" s="47"/>
      <c r="F231" s="47"/>
      <c r="G231" s="47"/>
      <c r="H231" s="48">
        <f>SUM(H100:H230)</f>
        <v>19321239831.419998</v>
      </c>
      <c r="I231" s="48">
        <f>SUM(I100:I230)</f>
        <v>20184968476.560001</v>
      </c>
      <c r="J231" s="48">
        <f>SUM(J100:J230)</f>
        <v>26085920103.420002</v>
      </c>
      <c r="K231" s="48">
        <f t="shared" si="7"/>
        <v>65592128411.399994</v>
      </c>
      <c r="L231" s="15"/>
    </row>
    <row r="232" spans="1:12" x14ac:dyDescent="0.25">
      <c r="A232" s="16"/>
      <c r="B232" s="49"/>
      <c r="C232" s="49"/>
      <c r="D232" s="16"/>
      <c r="E232" s="9"/>
      <c r="F232" s="9"/>
      <c r="G232" s="9"/>
      <c r="H232" s="16"/>
      <c r="I232" s="16"/>
      <c r="J232" s="16"/>
      <c r="K232" s="16"/>
      <c r="L232" s="16"/>
    </row>
    <row r="233" spans="1:12" x14ac:dyDescent="0.25">
      <c r="A233" s="16"/>
      <c r="B233" s="16"/>
      <c r="C233" s="49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x14ac:dyDescent="0.25">
      <c r="A234" s="50" t="s">
        <v>606</v>
      </c>
      <c r="B234" s="51"/>
      <c r="C234" s="51"/>
      <c r="D234" s="52"/>
      <c r="E234" s="53"/>
      <c r="F234" s="53"/>
      <c r="G234" s="53"/>
      <c r="H234" s="52"/>
      <c r="I234" s="52"/>
      <c r="J234" s="52"/>
      <c r="K234" s="52"/>
      <c r="L234" s="54" t="s">
        <v>608</v>
      </c>
    </row>
    <row r="235" spans="1:12" ht="56.25" x14ac:dyDescent="0.25">
      <c r="A235" s="55" t="s">
        <v>607</v>
      </c>
      <c r="B235" s="56"/>
      <c r="C235" s="56"/>
      <c r="D235" s="57"/>
      <c r="E235" s="58"/>
      <c r="F235" s="58"/>
      <c r="G235" s="58"/>
      <c r="H235" s="57"/>
      <c r="I235" s="57"/>
      <c r="J235" s="57"/>
      <c r="K235" s="57"/>
      <c r="L235" s="57"/>
    </row>
    <row r="236" spans="1:12" x14ac:dyDescent="0.25">
      <c r="A236" s="57"/>
      <c r="B236" s="56"/>
      <c r="C236" s="56"/>
      <c r="D236" s="57"/>
      <c r="E236" s="58"/>
      <c r="F236" s="58"/>
      <c r="G236" s="58"/>
      <c r="H236" s="57"/>
      <c r="I236" s="57"/>
      <c r="J236" s="57"/>
      <c r="K236" s="57"/>
      <c r="L236" s="57"/>
    </row>
    <row r="237" spans="1:12" x14ac:dyDescent="0.25">
      <c r="A237" s="52"/>
      <c r="B237" s="51"/>
      <c r="C237" s="51"/>
      <c r="D237" s="52"/>
      <c r="E237" s="53"/>
      <c r="F237" s="53"/>
      <c r="G237" s="53"/>
      <c r="H237" s="52"/>
      <c r="I237" s="52"/>
      <c r="J237" s="52"/>
      <c r="K237" s="52"/>
      <c r="L237" s="52"/>
    </row>
    <row r="238" spans="1:12" x14ac:dyDescent="0.25">
      <c r="A238" s="52"/>
      <c r="B238" s="51"/>
      <c r="C238" s="51"/>
      <c r="D238" s="52"/>
      <c r="E238" s="53"/>
      <c r="F238" s="53"/>
      <c r="G238" s="53"/>
      <c r="H238" s="52"/>
      <c r="I238" s="52"/>
      <c r="J238" s="52"/>
      <c r="K238" s="52"/>
      <c r="L238" s="52"/>
    </row>
    <row r="239" spans="1:12" x14ac:dyDescent="0.25">
      <c r="A239" s="52"/>
      <c r="B239" s="51"/>
      <c r="C239" s="51"/>
      <c r="D239" s="52"/>
      <c r="E239" s="53"/>
      <c r="F239" s="53"/>
      <c r="G239" s="53"/>
      <c r="H239" s="52"/>
      <c r="I239" s="52"/>
      <c r="J239" s="52"/>
      <c r="K239" s="52"/>
      <c r="L239" s="52"/>
    </row>
    <row r="240" spans="1:12" x14ac:dyDescent="0.25">
      <c r="A240" s="52"/>
      <c r="B240" s="51"/>
      <c r="C240" s="51"/>
      <c r="D240" s="52"/>
      <c r="E240" s="53"/>
      <c r="F240" s="53"/>
      <c r="G240" s="53"/>
      <c r="H240" s="52"/>
      <c r="I240" s="52"/>
      <c r="J240" s="52"/>
      <c r="K240" s="52"/>
      <c r="L240" s="52"/>
    </row>
    <row r="241" spans="1:12" x14ac:dyDescent="0.25">
      <c r="A241" s="52"/>
      <c r="B241" s="51"/>
      <c r="C241" s="51"/>
      <c r="D241" s="52"/>
      <c r="E241" s="53"/>
      <c r="F241" s="53"/>
      <c r="G241" s="53"/>
      <c r="H241" s="52"/>
      <c r="I241" s="52"/>
      <c r="J241" s="52"/>
      <c r="K241" s="52"/>
      <c r="L241" s="52"/>
    </row>
    <row r="242" spans="1:12" x14ac:dyDescent="0.25">
      <c r="A242" s="52"/>
      <c r="B242" s="51"/>
      <c r="C242" s="51"/>
      <c r="D242" s="52"/>
      <c r="E242" s="53"/>
      <c r="F242" s="53"/>
      <c r="G242" s="53"/>
      <c r="H242" s="52"/>
      <c r="I242" s="52"/>
      <c r="J242" s="52"/>
      <c r="K242" s="52"/>
      <c r="L242" s="52"/>
    </row>
    <row r="243" spans="1:12" x14ac:dyDescent="0.25">
      <c r="A243" s="52"/>
      <c r="B243" s="51"/>
      <c r="C243" s="51"/>
      <c r="D243" s="52"/>
      <c r="E243" s="53"/>
      <c r="F243" s="53"/>
      <c r="G243" s="53"/>
      <c r="H243" s="52"/>
      <c r="I243" s="52"/>
      <c r="J243" s="52"/>
      <c r="K243" s="52"/>
      <c r="L243" s="52"/>
    </row>
    <row r="244" spans="1:12" x14ac:dyDescent="0.25">
      <c r="A244" s="52"/>
      <c r="B244" s="51"/>
      <c r="C244" s="51"/>
      <c r="D244" s="52"/>
      <c r="E244" s="53"/>
      <c r="F244" s="53"/>
      <c r="G244" s="53"/>
      <c r="H244" s="52"/>
      <c r="I244" s="52"/>
      <c r="J244" s="52"/>
      <c r="K244" s="52"/>
      <c r="L244" s="52"/>
    </row>
    <row r="245" spans="1:12" x14ac:dyDescent="0.25">
      <c r="A245" s="52"/>
      <c r="B245" s="51"/>
      <c r="C245" s="51"/>
      <c r="D245" s="52"/>
      <c r="E245" s="53"/>
      <c r="F245" s="53"/>
      <c r="G245" s="53"/>
      <c r="H245" s="52"/>
      <c r="I245" s="52"/>
      <c r="J245" s="52"/>
      <c r="K245" s="52"/>
      <c r="L245" s="52"/>
    </row>
    <row r="246" spans="1:12" x14ac:dyDescent="0.25">
      <c r="A246" s="52"/>
      <c r="B246" s="51"/>
      <c r="C246" s="51"/>
      <c r="D246" s="52"/>
      <c r="E246" s="53"/>
      <c r="F246" s="53"/>
      <c r="G246" s="53"/>
      <c r="H246" s="52"/>
      <c r="I246" s="52"/>
      <c r="J246" s="52"/>
      <c r="K246" s="52"/>
      <c r="L246" s="52"/>
    </row>
    <row r="247" spans="1:12" x14ac:dyDescent="0.25">
      <c r="A247" s="52"/>
      <c r="B247" s="51"/>
      <c r="C247" s="51"/>
      <c r="D247" s="52"/>
      <c r="E247" s="53"/>
      <c r="F247" s="53"/>
      <c r="G247" s="53"/>
      <c r="H247" s="52"/>
      <c r="I247" s="52"/>
      <c r="J247" s="52"/>
      <c r="K247" s="52"/>
      <c r="L247" s="52"/>
    </row>
    <row r="248" spans="1:12" x14ac:dyDescent="0.25">
      <c r="A248" s="52"/>
      <c r="B248" s="51"/>
      <c r="C248" s="51"/>
      <c r="D248" s="52"/>
      <c r="E248" s="53"/>
      <c r="F248" s="53"/>
      <c r="G248" s="53"/>
      <c r="H248" s="52"/>
      <c r="I248" s="52"/>
      <c r="J248" s="52"/>
      <c r="K248" s="52"/>
      <c r="L248" s="52"/>
    </row>
    <row r="249" spans="1:12" x14ac:dyDescent="0.25">
      <c r="A249" s="52"/>
      <c r="B249" s="51"/>
      <c r="C249" s="51"/>
      <c r="D249" s="52"/>
      <c r="E249" s="53"/>
      <c r="F249" s="53"/>
      <c r="G249" s="53"/>
      <c r="H249" s="52"/>
      <c r="I249" s="52"/>
      <c r="J249" s="52"/>
      <c r="K249" s="52"/>
      <c r="L249" s="52"/>
    </row>
    <row r="250" spans="1:12" x14ac:dyDescent="0.25">
      <c r="A250" s="52"/>
      <c r="B250" s="51"/>
      <c r="C250" s="51"/>
      <c r="D250" s="52"/>
      <c r="E250" s="53"/>
      <c r="F250" s="53"/>
      <c r="G250" s="53"/>
      <c r="H250" s="52"/>
      <c r="I250" s="52"/>
      <c r="J250" s="52"/>
      <c r="K250" s="52"/>
      <c r="L250" s="52"/>
    </row>
    <row r="251" spans="1:12" x14ac:dyDescent="0.25">
      <c r="A251" s="52"/>
      <c r="B251" s="51"/>
      <c r="C251" s="51"/>
      <c r="D251" s="52"/>
      <c r="E251" s="53"/>
      <c r="F251" s="53"/>
      <c r="G251" s="53"/>
      <c r="H251" s="52"/>
      <c r="I251" s="52"/>
      <c r="J251" s="52"/>
      <c r="K251" s="52"/>
      <c r="L251" s="52"/>
    </row>
    <row r="252" spans="1:12" x14ac:dyDescent="0.25">
      <c r="A252" s="52"/>
      <c r="B252" s="51"/>
      <c r="C252" s="51"/>
      <c r="D252" s="52"/>
      <c r="E252" s="53"/>
      <c r="F252" s="53"/>
      <c r="G252" s="53"/>
      <c r="H252" s="52"/>
      <c r="I252" s="52"/>
      <c r="J252" s="52"/>
      <c r="K252" s="52"/>
      <c r="L252" s="52"/>
    </row>
    <row r="253" spans="1:12" x14ac:dyDescent="0.25">
      <c r="A253" s="52"/>
      <c r="B253" s="51"/>
      <c r="C253" s="51"/>
      <c r="D253" s="52"/>
      <c r="E253" s="53"/>
      <c r="F253" s="53"/>
      <c r="G253" s="53"/>
      <c r="H253" s="52"/>
      <c r="I253" s="52"/>
      <c r="J253" s="52"/>
      <c r="K253" s="52"/>
      <c r="L253" s="52"/>
    </row>
    <row r="254" spans="1:12" x14ac:dyDescent="0.25">
      <c r="A254" s="52"/>
      <c r="B254" s="51"/>
      <c r="C254" s="51"/>
      <c r="D254" s="52"/>
      <c r="E254" s="53"/>
      <c r="F254" s="53"/>
      <c r="G254" s="53"/>
      <c r="H254" s="52"/>
      <c r="I254" s="52"/>
      <c r="J254" s="52"/>
      <c r="K254" s="52"/>
      <c r="L254" s="52"/>
    </row>
    <row r="255" spans="1:12" x14ac:dyDescent="0.25">
      <c r="A255" s="52"/>
      <c r="B255" s="51"/>
      <c r="C255" s="51"/>
      <c r="D255" s="52"/>
      <c r="E255" s="53"/>
      <c r="F255" s="53"/>
      <c r="G255" s="53"/>
      <c r="H255" s="52"/>
      <c r="I255" s="52"/>
      <c r="J255" s="52"/>
      <c r="K255" s="52"/>
      <c r="L255" s="52"/>
    </row>
    <row r="256" spans="1:12" x14ac:dyDescent="0.25">
      <c r="A256" s="52"/>
      <c r="B256" s="51"/>
      <c r="C256" s="51"/>
      <c r="D256" s="52"/>
      <c r="E256" s="53"/>
      <c r="F256" s="53"/>
      <c r="G256" s="53"/>
      <c r="H256" s="52"/>
      <c r="I256" s="52"/>
      <c r="J256" s="52"/>
      <c r="K256" s="52"/>
      <c r="L256" s="52"/>
    </row>
    <row r="257" spans="1:12" x14ac:dyDescent="0.25">
      <c r="A257" s="52"/>
      <c r="B257" s="51"/>
      <c r="C257" s="51"/>
      <c r="D257" s="52"/>
      <c r="E257" s="53"/>
      <c r="F257" s="53"/>
      <c r="G257" s="53"/>
      <c r="H257" s="52"/>
      <c r="I257" s="52"/>
      <c r="J257" s="52"/>
      <c r="K257" s="52"/>
      <c r="L257" s="52"/>
    </row>
    <row r="258" spans="1:12" x14ac:dyDescent="0.25">
      <c r="A258" s="52"/>
      <c r="B258" s="51"/>
      <c r="C258" s="51"/>
      <c r="D258" s="52"/>
      <c r="E258" s="53"/>
      <c r="F258" s="53"/>
      <c r="G258" s="53"/>
      <c r="H258" s="52"/>
      <c r="I258" s="52"/>
      <c r="J258" s="52"/>
      <c r="K258" s="52"/>
      <c r="L258" s="52"/>
    </row>
    <row r="259" spans="1:12" x14ac:dyDescent="0.25">
      <c r="A259" s="52"/>
      <c r="B259" s="51"/>
      <c r="C259" s="51"/>
      <c r="D259" s="52"/>
      <c r="E259" s="53"/>
      <c r="F259" s="53"/>
      <c r="G259" s="53"/>
      <c r="H259" s="52"/>
      <c r="I259" s="52"/>
      <c r="J259" s="52"/>
      <c r="K259" s="52"/>
      <c r="L259" s="52"/>
    </row>
    <row r="260" spans="1:12" x14ac:dyDescent="0.25">
      <c r="A260" s="52"/>
      <c r="B260" s="51"/>
      <c r="C260" s="51"/>
      <c r="D260" s="52"/>
      <c r="E260" s="53"/>
      <c r="F260" s="53"/>
      <c r="G260" s="53"/>
      <c r="H260" s="52"/>
      <c r="I260" s="52"/>
      <c r="J260" s="52"/>
      <c r="K260" s="52"/>
      <c r="L260" s="52"/>
    </row>
    <row r="261" spans="1:12" x14ac:dyDescent="0.25">
      <c r="A261" s="52"/>
      <c r="B261" s="51"/>
      <c r="C261" s="51"/>
      <c r="D261" s="52"/>
      <c r="E261" s="53"/>
      <c r="F261" s="53"/>
      <c r="G261" s="53"/>
      <c r="H261" s="52"/>
      <c r="I261" s="52"/>
      <c r="J261" s="52"/>
      <c r="K261" s="52"/>
      <c r="L261" s="52"/>
    </row>
    <row r="262" spans="1:12" x14ac:dyDescent="0.25">
      <c r="A262" s="52"/>
      <c r="B262" s="51"/>
      <c r="C262" s="51"/>
      <c r="D262" s="52"/>
      <c r="E262" s="53"/>
      <c r="F262" s="53"/>
      <c r="G262" s="53"/>
      <c r="H262" s="52"/>
      <c r="I262" s="52"/>
      <c r="J262" s="52"/>
      <c r="K262" s="52"/>
      <c r="L262" s="52"/>
    </row>
    <row r="263" spans="1:12" x14ac:dyDescent="0.25">
      <c r="A263" s="52"/>
      <c r="B263" s="51"/>
      <c r="C263" s="51"/>
      <c r="D263" s="52"/>
      <c r="E263" s="53"/>
      <c r="F263" s="53"/>
      <c r="G263" s="53"/>
      <c r="H263" s="52"/>
      <c r="I263" s="52"/>
      <c r="J263" s="52"/>
      <c r="K263" s="52"/>
      <c r="L263" s="52"/>
    </row>
    <row r="264" spans="1:12" x14ac:dyDescent="0.25">
      <c r="A264" s="52"/>
      <c r="B264" s="51"/>
      <c r="C264" s="51"/>
      <c r="D264" s="52"/>
      <c r="E264" s="53"/>
      <c r="F264" s="53"/>
      <c r="G264" s="53"/>
      <c r="H264" s="52"/>
      <c r="I264" s="52"/>
      <c r="J264" s="52"/>
      <c r="K264" s="52"/>
      <c r="L264" s="52"/>
    </row>
    <row r="265" spans="1:12" x14ac:dyDescent="0.25">
      <c r="A265" s="52"/>
      <c r="B265" s="51"/>
      <c r="C265" s="51"/>
      <c r="D265" s="52"/>
      <c r="E265" s="53"/>
      <c r="F265" s="53"/>
      <c r="G265" s="53"/>
      <c r="H265" s="52"/>
      <c r="I265" s="52"/>
      <c r="J265" s="52"/>
      <c r="K265" s="52"/>
      <c r="L265" s="52"/>
    </row>
    <row r="266" spans="1:12" x14ac:dyDescent="0.25">
      <c r="A266" s="52"/>
      <c r="B266" s="51"/>
      <c r="C266" s="51"/>
      <c r="D266" s="52"/>
      <c r="E266" s="53"/>
      <c r="F266" s="53"/>
      <c r="G266" s="53"/>
      <c r="H266" s="52"/>
      <c r="I266" s="52"/>
      <c r="J266" s="52"/>
      <c r="K266" s="52"/>
      <c r="L266" s="52"/>
    </row>
    <row r="267" spans="1:12" x14ac:dyDescent="0.25">
      <c r="A267" s="52"/>
      <c r="B267" s="51"/>
      <c r="C267" s="51"/>
      <c r="D267" s="52"/>
      <c r="E267" s="53"/>
      <c r="F267" s="53"/>
      <c r="G267" s="53"/>
      <c r="H267" s="52"/>
      <c r="I267" s="52"/>
      <c r="J267" s="52"/>
      <c r="K267" s="52"/>
      <c r="L267" s="52"/>
    </row>
    <row r="268" spans="1:12" x14ac:dyDescent="0.25">
      <c r="A268" s="52"/>
      <c r="B268" s="51"/>
      <c r="C268" s="51"/>
      <c r="D268" s="52"/>
      <c r="E268" s="53"/>
      <c r="F268" s="53"/>
      <c r="G268" s="53"/>
      <c r="H268" s="52"/>
      <c r="I268" s="52"/>
      <c r="J268" s="52"/>
      <c r="K268" s="52"/>
      <c r="L268" s="52"/>
    </row>
    <row r="269" spans="1:12" x14ac:dyDescent="0.25">
      <c r="A269" s="52"/>
      <c r="B269" s="51"/>
      <c r="C269" s="51"/>
      <c r="D269" s="52"/>
      <c r="E269" s="53"/>
      <c r="F269" s="53"/>
      <c r="G269" s="53"/>
      <c r="H269" s="52"/>
      <c r="I269" s="52"/>
      <c r="J269" s="52"/>
      <c r="K269" s="52"/>
      <c r="L269" s="52"/>
    </row>
    <row r="270" spans="1:12" x14ac:dyDescent="0.25">
      <c r="A270" s="52"/>
      <c r="B270" s="51"/>
      <c r="C270" s="51"/>
      <c r="D270" s="52"/>
      <c r="E270" s="53"/>
      <c r="F270" s="53"/>
      <c r="G270" s="53"/>
      <c r="H270" s="52"/>
      <c r="I270" s="52"/>
      <c r="J270" s="52"/>
      <c r="K270" s="52"/>
      <c r="L270" s="52"/>
    </row>
    <row r="271" spans="1:12" x14ac:dyDescent="0.25">
      <c r="A271" s="52"/>
      <c r="B271" s="51"/>
      <c r="C271" s="51"/>
      <c r="D271" s="52"/>
      <c r="E271" s="53"/>
      <c r="F271" s="53"/>
      <c r="G271" s="53"/>
      <c r="H271" s="52"/>
      <c r="I271" s="52"/>
      <c r="J271" s="52"/>
      <c r="K271" s="52"/>
      <c r="L271" s="52"/>
    </row>
    <row r="272" spans="1:12" x14ac:dyDescent="0.25">
      <c r="A272" s="52"/>
      <c r="B272" s="51"/>
      <c r="C272" s="51"/>
      <c r="D272" s="52"/>
      <c r="E272" s="53"/>
      <c r="F272" s="53"/>
      <c r="G272" s="53"/>
      <c r="H272" s="52"/>
      <c r="I272" s="52"/>
      <c r="J272" s="52"/>
      <c r="K272" s="52"/>
      <c r="L272" s="52"/>
    </row>
    <row r="273" spans="1:12" x14ac:dyDescent="0.25">
      <c r="A273" s="52"/>
      <c r="B273" s="51"/>
      <c r="C273" s="51"/>
      <c r="D273" s="52"/>
      <c r="E273" s="53"/>
      <c r="F273" s="53"/>
      <c r="G273" s="53"/>
      <c r="H273" s="52"/>
      <c r="I273" s="52"/>
      <c r="J273" s="52"/>
      <c r="K273" s="52"/>
      <c r="L273" s="52"/>
    </row>
    <row r="274" spans="1:12" x14ac:dyDescent="0.25">
      <c r="A274" s="52"/>
      <c r="B274" s="51"/>
      <c r="C274" s="51"/>
      <c r="D274" s="52"/>
      <c r="E274" s="53"/>
      <c r="F274" s="53"/>
      <c r="G274" s="53"/>
      <c r="H274" s="52"/>
      <c r="I274" s="52"/>
      <c r="J274" s="52"/>
      <c r="K274" s="52"/>
      <c r="L274" s="52"/>
    </row>
    <row r="275" spans="1:12" x14ac:dyDescent="0.25">
      <c r="A275" s="52"/>
      <c r="B275" s="51"/>
      <c r="C275" s="51"/>
      <c r="D275" s="52"/>
      <c r="E275" s="53"/>
      <c r="F275" s="53"/>
      <c r="G275" s="53"/>
      <c r="H275" s="52"/>
      <c r="I275" s="52"/>
      <c r="J275" s="52"/>
      <c r="K275" s="52"/>
      <c r="L275" s="52"/>
    </row>
    <row r="276" spans="1:12" x14ac:dyDescent="0.25">
      <c r="A276" s="52"/>
      <c r="B276" s="51"/>
      <c r="C276" s="51"/>
      <c r="D276" s="52"/>
      <c r="E276" s="53"/>
      <c r="F276" s="53"/>
      <c r="G276" s="53"/>
      <c r="H276" s="52"/>
      <c r="I276" s="52"/>
      <c r="J276" s="52"/>
      <c r="K276" s="52"/>
      <c r="L276" s="52"/>
    </row>
    <row r="277" spans="1:12" x14ac:dyDescent="0.25">
      <c r="A277" s="52"/>
      <c r="B277" s="51"/>
      <c r="C277" s="51"/>
      <c r="D277" s="52"/>
      <c r="E277" s="53"/>
      <c r="F277" s="53"/>
      <c r="G277" s="53"/>
      <c r="H277" s="52"/>
      <c r="I277" s="52"/>
      <c r="J277" s="52"/>
      <c r="K277" s="52"/>
      <c r="L277" s="52"/>
    </row>
    <row r="278" spans="1:12" x14ac:dyDescent="0.25">
      <c r="A278" s="52"/>
      <c r="B278" s="51"/>
      <c r="C278" s="51"/>
      <c r="D278" s="52"/>
      <c r="E278" s="53"/>
      <c r="F278" s="53"/>
      <c r="G278" s="53"/>
      <c r="H278" s="52"/>
      <c r="I278" s="52"/>
      <c r="J278" s="52"/>
      <c r="K278" s="52"/>
      <c r="L278" s="52"/>
    </row>
    <row r="279" spans="1:12" x14ac:dyDescent="0.25">
      <c r="A279" s="52"/>
      <c r="B279" s="51"/>
      <c r="C279" s="51"/>
      <c r="D279" s="52"/>
      <c r="E279" s="53"/>
      <c r="F279" s="53"/>
      <c r="G279" s="53"/>
      <c r="H279" s="52"/>
      <c r="I279" s="52"/>
      <c r="J279" s="52"/>
      <c r="K279" s="52"/>
      <c r="L279" s="52"/>
    </row>
    <row r="280" spans="1:12" x14ac:dyDescent="0.25">
      <c r="A280" s="52"/>
      <c r="B280" s="51"/>
      <c r="C280" s="51"/>
      <c r="D280" s="52"/>
      <c r="E280" s="53"/>
      <c r="F280" s="53"/>
      <c r="G280" s="53"/>
      <c r="H280" s="52"/>
      <c r="I280" s="52"/>
      <c r="J280" s="52"/>
      <c r="K280" s="52"/>
      <c r="L280" s="52"/>
    </row>
    <row r="281" spans="1:12" x14ac:dyDescent="0.25">
      <c r="A281" s="52"/>
      <c r="B281" s="51"/>
      <c r="C281" s="51"/>
      <c r="D281" s="52"/>
      <c r="E281" s="53"/>
      <c r="F281" s="53"/>
      <c r="G281" s="53"/>
      <c r="H281" s="52"/>
      <c r="I281" s="52"/>
      <c r="J281" s="52"/>
      <c r="K281" s="52"/>
      <c r="L281" s="52"/>
    </row>
    <row r="282" spans="1:12" x14ac:dyDescent="0.25">
      <c r="A282" s="52"/>
      <c r="B282" s="51"/>
      <c r="C282" s="51"/>
      <c r="D282" s="52"/>
      <c r="E282" s="53"/>
      <c r="F282" s="53"/>
      <c r="G282" s="53"/>
      <c r="H282" s="52"/>
      <c r="I282" s="52"/>
      <c r="J282" s="52"/>
      <c r="K282" s="52"/>
      <c r="L282" s="52"/>
    </row>
    <row r="283" spans="1:12" x14ac:dyDescent="0.25">
      <c r="A283" s="52"/>
      <c r="B283" s="51"/>
      <c r="C283" s="51"/>
      <c r="D283" s="52"/>
      <c r="E283" s="53"/>
      <c r="F283" s="53"/>
      <c r="G283" s="53"/>
      <c r="H283" s="52"/>
      <c r="I283" s="52"/>
      <c r="J283" s="52"/>
      <c r="K283" s="52"/>
      <c r="L283" s="52"/>
    </row>
    <row r="284" spans="1:12" x14ac:dyDescent="0.25">
      <c r="A284" s="52"/>
      <c r="B284" s="51"/>
      <c r="C284" s="51"/>
      <c r="D284" s="52"/>
      <c r="E284" s="53"/>
      <c r="F284" s="53"/>
      <c r="G284" s="53"/>
      <c r="H284" s="52"/>
      <c r="I284" s="52"/>
      <c r="J284" s="52"/>
      <c r="K284" s="52"/>
      <c r="L284" s="52"/>
    </row>
    <row r="285" spans="1:12" x14ac:dyDescent="0.25">
      <c r="A285" s="52"/>
      <c r="B285" s="51"/>
      <c r="C285" s="51"/>
      <c r="D285" s="52"/>
      <c r="E285" s="53"/>
      <c r="F285" s="53"/>
      <c r="G285" s="53"/>
      <c r="H285" s="52"/>
      <c r="I285" s="52"/>
      <c r="J285" s="52"/>
      <c r="K285" s="52"/>
      <c r="L285" s="52"/>
    </row>
    <row r="286" spans="1:12" x14ac:dyDescent="0.25">
      <c r="A286" s="52"/>
      <c r="B286" s="51"/>
      <c r="C286" s="51"/>
      <c r="D286" s="52"/>
      <c r="E286" s="53"/>
      <c r="F286" s="53"/>
      <c r="G286" s="53"/>
      <c r="H286" s="52"/>
      <c r="I286" s="52"/>
      <c r="J286" s="52"/>
      <c r="K286" s="52"/>
      <c r="L286" s="52"/>
    </row>
    <row r="287" spans="1:12" x14ac:dyDescent="0.25">
      <c r="A287" s="52"/>
      <c r="B287" s="51"/>
      <c r="C287" s="51"/>
      <c r="D287" s="52"/>
      <c r="E287" s="53"/>
      <c r="F287" s="53"/>
      <c r="G287" s="53"/>
      <c r="H287" s="52"/>
      <c r="I287" s="52"/>
      <c r="J287" s="52"/>
      <c r="K287" s="52"/>
      <c r="L287" s="52"/>
    </row>
    <row r="288" spans="1:12" x14ac:dyDescent="0.25">
      <c r="A288" s="52"/>
      <c r="B288" s="51"/>
      <c r="C288" s="51"/>
      <c r="D288" s="52"/>
      <c r="E288" s="53"/>
      <c r="F288" s="53"/>
      <c r="G288" s="53"/>
      <c r="H288" s="52"/>
      <c r="I288" s="52"/>
      <c r="J288" s="52"/>
      <c r="K288" s="52"/>
      <c r="L288" s="52"/>
    </row>
    <row r="289" spans="1:12" x14ac:dyDescent="0.25">
      <c r="A289" s="52"/>
      <c r="B289" s="51"/>
      <c r="C289" s="51"/>
      <c r="D289" s="52"/>
      <c r="E289" s="53"/>
      <c r="F289" s="53"/>
      <c r="G289" s="53"/>
      <c r="H289" s="52"/>
      <c r="I289" s="52"/>
      <c r="J289" s="52"/>
      <c r="K289" s="52"/>
      <c r="L289" s="52"/>
    </row>
    <row r="290" spans="1:12" x14ac:dyDescent="0.25">
      <c r="A290" s="52"/>
      <c r="B290" s="51"/>
      <c r="C290" s="51"/>
      <c r="D290" s="52"/>
      <c r="E290" s="53"/>
      <c r="F290" s="53"/>
      <c r="G290" s="53"/>
      <c r="H290" s="52"/>
      <c r="I290" s="52"/>
      <c r="J290" s="52"/>
      <c r="K290" s="52"/>
      <c r="L290" s="52"/>
    </row>
    <row r="291" spans="1:12" x14ac:dyDescent="0.25">
      <c r="A291" s="52"/>
      <c r="B291" s="51"/>
      <c r="C291" s="51"/>
      <c r="D291" s="52"/>
      <c r="E291" s="53"/>
      <c r="F291" s="53"/>
      <c r="G291" s="53"/>
      <c r="H291" s="52"/>
      <c r="I291" s="52"/>
      <c r="J291" s="52"/>
      <c r="K291" s="52"/>
      <c r="L291" s="52"/>
    </row>
    <row r="292" spans="1:12" x14ac:dyDescent="0.25">
      <c r="A292" s="52"/>
      <c r="B292" s="51"/>
      <c r="C292" s="51"/>
      <c r="D292" s="52"/>
      <c r="E292" s="53"/>
      <c r="F292" s="53"/>
      <c r="G292" s="53"/>
      <c r="H292" s="52"/>
      <c r="I292" s="52"/>
      <c r="J292" s="52"/>
      <c r="K292" s="52"/>
      <c r="L292" s="52"/>
    </row>
    <row r="293" spans="1:12" x14ac:dyDescent="0.25">
      <c r="A293" s="52"/>
      <c r="B293" s="51"/>
      <c r="C293" s="51"/>
      <c r="D293" s="52"/>
      <c r="E293" s="53"/>
      <c r="F293" s="53"/>
      <c r="G293" s="53"/>
      <c r="H293" s="52"/>
      <c r="I293" s="52"/>
      <c r="J293" s="52"/>
      <c r="K293" s="52"/>
      <c r="L293" s="52"/>
    </row>
    <row r="294" spans="1:12" x14ac:dyDescent="0.25">
      <c r="A294" s="52"/>
      <c r="B294" s="51"/>
      <c r="C294" s="51"/>
      <c r="D294" s="52"/>
      <c r="E294" s="53"/>
      <c r="F294" s="53"/>
      <c r="G294" s="53"/>
      <c r="H294" s="52"/>
      <c r="I294" s="52"/>
      <c r="J294" s="52"/>
      <c r="K294" s="52"/>
      <c r="L294" s="52"/>
    </row>
    <row r="295" spans="1:12" x14ac:dyDescent="0.25">
      <c r="A295" s="52"/>
      <c r="B295" s="51"/>
      <c r="C295" s="51"/>
      <c r="D295" s="52"/>
      <c r="E295" s="53"/>
      <c r="F295" s="53"/>
      <c r="G295" s="53"/>
      <c r="H295" s="52"/>
      <c r="I295" s="52"/>
      <c r="J295" s="52"/>
      <c r="K295" s="52"/>
      <c r="L295" s="52"/>
    </row>
    <row r="296" spans="1:12" x14ac:dyDescent="0.25">
      <c r="A296" s="52"/>
      <c r="B296" s="51"/>
      <c r="C296" s="51"/>
      <c r="D296" s="52"/>
      <c r="E296" s="53"/>
      <c r="F296" s="53"/>
      <c r="G296" s="53"/>
      <c r="H296" s="52"/>
      <c r="I296" s="52"/>
      <c r="J296" s="52"/>
      <c r="K296" s="52"/>
      <c r="L296" s="52"/>
    </row>
    <row r="297" spans="1:12" x14ac:dyDescent="0.25">
      <c r="A297" s="52"/>
      <c r="B297" s="51"/>
      <c r="C297" s="51"/>
      <c r="D297" s="52"/>
      <c r="E297" s="53"/>
      <c r="F297" s="53"/>
      <c r="G297" s="53"/>
      <c r="H297" s="52"/>
      <c r="I297" s="52"/>
      <c r="J297" s="52"/>
      <c r="K297" s="52"/>
      <c r="L297" s="52"/>
    </row>
    <row r="298" spans="1:12" x14ac:dyDescent="0.25">
      <c r="A298" s="52"/>
      <c r="B298" s="51"/>
      <c r="C298" s="51"/>
      <c r="D298" s="52"/>
      <c r="E298" s="53"/>
      <c r="F298" s="53"/>
      <c r="G298" s="53"/>
      <c r="H298" s="52"/>
      <c r="I298" s="52"/>
      <c r="J298" s="52"/>
      <c r="K298" s="52"/>
      <c r="L298" s="52"/>
    </row>
    <row r="299" spans="1:12" x14ac:dyDescent="0.25">
      <c r="A299" s="52"/>
      <c r="B299" s="51"/>
      <c r="C299" s="51"/>
      <c r="D299" s="52"/>
      <c r="E299" s="53"/>
      <c r="F299" s="53"/>
      <c r="G299" s="53"/>
      <c r="H299" s="52"/>
      <c r="I299" s="52"/>
      <c r="J299" s="52"/>
      <c r="K299" s="52"/>
      <c r="L299" s="52"/>
    </row>
    <row r="300" spans="1:12" x14ac:dyDescent="0.25">
      <c r="A300" s="52"/>
      <c r="B300" s="51"/>
      <c r="C300" s="51"/>
      <c r="D300" s="52"/>
      <c r="E300" s="53"/>
      <c r="F300" s="53"/>
      <c r="G300" s="53"/>
      <c r="H300" s="52"/>
      <c r="I300" s="52"/>
      <c r="J300" s="52"/>
      <c r="K300" s="52"/>
      <c r="L300" s="52"/>
    </row>
    <row r="301" spans="1:12" x14ac:dyDescent="0.25">
      <c r="A301" s="52"/>
      <c r="B301" s="51"/>
      <c r="C301" s="51"/>
      <c r="D301" s="52"/>
      <c r="E301" s="53"/>
      <c r="F301" s="53"/>
      <c r="G301" s="53"/>
      <c r="H301" s="52"/>
      <c r="I301" s="52"/>
      <c r="J301" s="52"/>
      <c r="K301" s="52"/>
      <c r="L301" s="52"/>
    </row>
    <row r="302" spans="1:12" x14ac:dyDescent="0.25">
      <c r="A302" s="52"/>
      <c r="B302" s="51"/>
      <c r="C302" s="51"/>
      <c r="D302" s="52"/>
      <c r="E302" s="53"/>
      <c r="F302" s="53"/>
      <c r="G302" s="53"/>
      <c r="H302" s="52"/>
      <c r="I302" s="52"/>
      <c r="J302" s="52"/>
      <c r="K302" s="52"/>
      <c r="L302" s="52"/>
    </row>
    <row r="303" spans="1:12" x14ac:dyDescent="0.25">
      <c r="A303" s="52"/>
      <c r="B303" s="51"/>
      <c r="C303" s="51"/>
      <c r="D303" s="52"/>
      <c r="E303" s="53"/>
      <c r="F303" s="53"/>
      <c r="G303" s="53"/>
      <c r="H303" s="52"/>
      <c r="I303" s="52"/>
      <c r="J303" s="52"/>
      <c r="K303" s="52"/>
      <c r="L303" s="52"/>
    </row>
    <row r="304" spans="1:12" x14ac:dyDescent="0.25">
      <c r="A304" s="52"/>
      <c r="B304" s="51"/>
      <c r="C304" s="51"/>
      <c r="D304" s="52"/>
      <c r="E304" s="53"/>
      <c r="F304" s="53"/>
      <c r="G304" s="53"/>
      <c r="H304" s="52"/>
      <c r="I304" s="52"/>
      <c r="J304" s="52"/>
      <c r="K304" s="52"/>
      <c r="L304" s="52"/>
    </row>
    <row r="305" spans="1:12" x14ac:dyDescent="0.25">
      <c r="A305" s="52"/>
      <c r="B305" s="51"/>
      <c r="C305" s="51"/>
      <c r="D305" s="52"/>
      <c r="E305" s="53"/>
      <c r="F305" s="53"/>
      <c r="G305" s="53"/>
      <c r="H305" s="52"/>
      <c r="I305" s="52"/>
      <c r="J305" s="52"/>
      <c r="K305" s="52"/>
      <c r="L305" s="52"/>
    </row>
    <row r="306" spans="1:12" x14ac:dyDescent="0.25">
      <c r="A306" s="52"/>
      <c r="B306" s="51"/>
      <c r="C306" s="51"/>
      <c r="D306" s="52"/>
      <c r="E306" s="53"/>
      <c r="F306" s="53"/>
      <c r="G306" s="53"/>
      <c r="H306" s="52"/>
      <c r="I306" s="52"/>
      <c r="J306" s="52"/>
      <c r="K306" s="52"/>
      <c r="L306" s="52"/>
    </row>
    <row r="307" spans="1:12" x14ac:dyDescent="0.25">
      <c r="A307" s="52"/>
      <c r="B307" s="51"/>
      <c r="C307" s="51"/>
      <c r="D307" s="52"/>
      <c r="E307" s="53"/>
      <c r="F307" s="53"/>
      <c r="G307" s="53"/>
      <c r="H307" s="52"/>
      <c r="I307" s="52"/>
      <c r="J307" s="52"/>
      <c r="K307" s="52"/>
      <c r="L307" s="52"/>
    </row>
    <row r="308" spans="1:12" x14ac:dyDescent="0.25">
      <c r="A308" s="52"/>
      <c r="B308" s="51"/>
      <c r="C308" s="51"/>
      <c r="D308" s="52"/>
      <c r="E308" s="53"/>
      <c r="F308" s="53"/>
      <c r="G308" s="53"/>
      <c r="H308" s="52"/>
      <c r="I308" s="52"/>
      <c r="J308" s="52"/>
      <c r="K308" s="52"/>
      <c r="L308" s="52"/>
    </row>
    <row r="309" spans="1:12" x14ac:dyDescent="0.25">
      <c r="A309" s="52"/>
      <c r="B309" s="51"/>
      <c r="C309" s="51"/>
      <c r="D309" s="52"/>
      <c r="E309" s="53"/>
      <c r="F309" s="53"/>
      <c r="G309" s="53"/>
      <c r="H309" s="52"/>
      <c r="I309" s="52"/>
      <c r="J309" s="52"/>
      <c r="K309" s="52"/>
      <c r="L309" s="52"/>
    </row>
    <row r="310" spans="1:12" x14ac:dyDescent="0.25">
      <c r="A310" s="52"/>
      <c r="B310" s="51"/>
      <c r="C310" s="51"/>
      <c r="D310" s="52"/>
      <c r="E310" s="53"/>
      <c r="F310" s="53"/>
      <c r="G310" s="53"/>
      <c r="H310" s="52"/>
      <c r="I310" s="52"/>
      <c r="J310" s="52"/>
      <c r="K310" s="52"/>
      <c r="L310" s="52"/>
    </row>
    <row r="311" spans="1:12" x14ac:dyDescent="0.25">
      <c r="A311" s="52"/>
      <c r="B311" s="51"/>
      <c r="C311" s="51"/>
      <c r="D311" s="52"/>
      <c r="E311" s="53"/>
      <c r="F311" s="53"/>
      <c r="G311" s="53"/>
      <c r="H311" s="52"/>
      <c r="I311" s="52"/>
      <c r="J311" s="52"/>
      <c r="K311" s="52"/>
      <c r="L311" s="52"/>
    </row>
    <row r="312" spans="1:12" x14ac:dyDescent="0.25">
      <c r="A312" s="52"/>
      <c r="B312" s="51"/>
      <c r="C312" s="51"/>
      <c r="D312" s="52"/>
      <c r="E312" s="53"/>
      <c r="F312" s="53"/>
      <c r="G312" s="53"/>
      <c r="H312" s="52"/>
      <c r="I312" s="52"/>
      <c r="J312" s="52"/>
      <c r="K312" s="52"/>
      <c r="L312" s="52"/>
    </row>
    <row r="313" spans="1:12" x14ac:dyDescent="0.25">
      <c r="A313" s="52"/>
      <c r="B313" s="51"/>
      <c r="C313" s="51"/>
      <c r="D313" s="52"/>
      <c r="E313" s="53"/>
      <c r="F313" s="53"/>
      <c r="G313" s="53"/>
      <c r="H313" s="52"/>
      <c r="I313" s="52"/>
      <c r="J313" s="52"/>
      <c r="K313" s="52"/>
      <c r="L313" s="52"/>
    </row>
    <row r="314" spans="1:12" x14ac:dyDescent="0.25">
      <c r="A314" s="52"/>
      <c r="B314" s="51"/>
      <c r="C314" s="51"/>
      <c r="D314" s="52"/>
      <c r="E314" s="53"/>
      <c r="F314" s="53"/>
      <c r="G314" s="53"/>
      <c r="H314" s="52"/>
      <c r="I314" s="52"/>
      <c r="J314" s="52"/>
      <c r="K314" s="52"/>
      <c r="L314" s="52"/>
    </row>
    <row r="315" spans="1:12" x14ac:dyDescent="0.25">
      <c r="A315" s="52"/>
      <c r="B315" s="51"/>
      <c r="C315" s="51"/>
      <c r="D315" s="52"/>
      <c r="E315" s="53"/>
      <c r="F315" s="53"/>
      <c r="G315" s="53"/>
      <c r="H315" s="52"/>
      <c r="I315" s="52"/>
      <c r="J315" s="52"/>
      <c r="K315" s="52"/>
      <c r="L315" s="52"/>
    </row>
    <row r="316" spans="1:12" x14ac:dyDescent="0.25">
      <c r="A316" s="52"/>
      <c r="B316" s="51"/>
      <c r="C316" s="51"/>
      <c r="D316" s="52"/>
      <c r="E316" s="53"/>
      <c r="F316" s="53"/>
      <c r="G316" s="53"/>
      <c r="H316" s="52"/>
      <c r="I316" s="52"/>
      <c r="J316" s="52"/>
      <c r="K316" s="52"/>
      <c r="L316" s="52"/>
    </row>
    <row r="317" spans="1:12" x14ac:dyDescent="0.25">
      <c r="A317" s="52"/>
      <c r="B317" s="51"/>
      <c r="C317" s="51"/>
      <c r="D317" s="52"/>
      <c r="E317" s="53"/>
      <c r="F317" s="53"/>
      <c r="G317" s="53"/>
      <c r="H317" s="52"/>
      <c r="I317" s="52"/>
      <c r="J317" s="52"/>
      <c r="K317" s="52"/>
      <c r="L317" s="52"/>
    </row>
    <row r="318" spans="1:12" x14ac:dyDescent="0.25">
      <c r="A318" s="52"/>
      <c r="B318" s="51"/>
      <c r="C318" s="51"/>
      <c r="D318" s="52"/>
      <c r="E318" s="53"/>
      <c r="F318" s="53"/>
      <c r="G318" s="53"/>
      <c r="H318" s="52"/>
      <c r="I318" s="52"/>
      <c r="J318" s="52"/>
      <c r="K318" s="52"/>
      <c r="L318" s="52"/>
    </row>
    <row r="319" spans="1:12" x14ac:dyDescent="0.25">
      <c r="A319" s="52"/>
      <c r="B319" s="51"/>
      <c r="C319" s="51"/>
      <c r="D319" s="52"/>
      <c r="E319" s="53"/>
      <c r="F319" s="53"/>
      <c r="G319" s="53"/>
      <c r="H319" s="52"/>
      <c r="I319" s="52"/>
      <c r="J319" s="52"/>
      <c r="K319" s="52"/>
      <c r="L319" s="52"/>
    </row>
    <row r="320" spans="1:12" x14ac:dyDescent="0.25">
      <c r="A320" s="52"/>
      <c r="B320" s="51"/>
      <c r="C320" s="51"/>
      <c r="D320" s="52"/>
      <c r="E320" s="53"/>
      <c r="F320" s="53"/>
      <c r="G320" s="53"/>
      <c r="H320" s="52"/>
      <c r="I320" s="52"/>
      <c r="J320" s="52"/>
      <c r="K320" s="52"/>
      <c r="L320" s="52"/>
    </row>
    <row r="321" spans="1:12" x14ac:dyDescent="0.25">
      <c r="A321" s="52"/>
      <c r="B321" s="51"/>
      <c r="C321" s="51"/>
      <c r="D321" s="52"/>
      <c r="E321" s="53"/>
      <c r="F321" s="53"/>
      <c r="G321" s="53"/>
      <c r="H321" s="52"/>
      <c r="I321" s="52"/>
      <c r="J321" s="52"/>
      <c r="K321" s="52"/>
      <c r="L321" s="52"/>
    </row>
    <row r="322" spans="1:12" x14ac:dyDescent="0.25">
      <c r="A322" s="52"/>
      <c r="B322" s="51"/>
      <c r="C322" s="51"/>
      <c r="D322" s="52"/>
      <c r="E322" s="53"/>
      <c r="F322" s="53"/>
      <c r="G322" s="53"/>
      <c r="H322" s="52"/>
      <c r="I322" s="52"/>
      <c r="J322" s="52"/>
      <c r="K322" s="52"/>
      <c r="L322" s="52"/>
    </row>
    <row r="323" spans="1:12" x14ac:dyDescent="0.25">
      <c r="A323" s="52"/>
      <c r="B323" s="51"/>
      <c r="C323" s="51"/>
      <c r="D323" s="52"/>
      <c r="E323" s="53"/>
      <c r="F323" s="53"/>
      <c r="G323" s="53"/>
      <c r="H323" s="52"/>
      <c r="I323" s="52"/>
      <c r="J323" s="52"/>
      <c r="K323" s="52"/>
      <c r="L323" s="52"/>
    </row>
    <row r="324" spans="1:12" x14ac:dyDescent="0.25">
      <c r="A324" s="52"/>
      <c r="B324" s="51"/>
      <c r="C324" s="51"/>
      <c r="D324" s="52"/>
      <c r="E324" s="53"/>
      <c r="F324" s="53"/>
      <c r="G324" s="53"/>
      <c r="H324" s="52"/>
      <c r="I324" s="52"/>
      <c r="J324" s="52"/>
      <c r="K324" s="52"/>
      <c r="L324" s="52"/>
    </row>
    <row r="325" spans="1:12" x14ac:dyDescent="0.25">
      <c r="A325" s="52"/>
      <c r="B325" s="51"/>
      <c r="C325" s="51"/>
      <c r="D325" s="52"/>
      <c r="E325" s="53"/>
      <c r="F325" s="53"/>
      <c r="G325" s="53"/>
      <c r="H325" s="52"/>
      <c r="I325" s="52"/>
      <c r="J325" s="52"/>
      <c r="K325" s="52"/>
      <c r="L325" s="52"/>
    </row>
    <row r="326" spans="1:12" x14ac:dyDescent="0.25">
      <c r="A326" s="52"/>
      <c r="B326" s="51"/>
      <c r="C326" s="51"/>
      <c r="D326" s="52"/>
      <c r="E326" s="53"/>
      <c r="F326" s="53"/>
      <c r="G326" s="53"/>
      <c r="H326" s="52"/>
      <c r="I326" s="52"/>
      <c r="J326" s="52"/>
      <c r="K326" s="52"/>
      <c r="L326" s="52"/>
    </row>
    <row r="327" spans="1:12" x14ac:dyDescent="0.25">
      <c r="A327" s="52"/>
      <c r="B327" s="51"/>
      <c r="C327" s="51"/>
      <c r="D327" s="52"/>
      <c r="E327" s="53"/>
      <c r="F327" s="53"/>
      <c r="G327" s="53"/>
      <c r="H327" s="52"/>
      <c r="I327" s="52"/>
      <c r="J327" s="52"/>
      <c r="K327" s="52"/>
      <c r="L327" s="52"/>
    </row>
    <row r="328" spans="1:12" x14ac:dyDescent="0.25">
      <c r="A328" s="52"/>
      <c r="B328" s="51"/>
      <c r="C328" s="51"/>
      <c r="D328" s="52"/>
      <c r="E328" s="53"/>
      <c r="F328" s="53"/>
      <c r="G328" s="53"/>
      <c r="H328" s="52"/>
      <c r="I328" s="52"/>
      <c r="J328" s="52"/>
      <c r="K328" s="52"/>
      <c r="L328" s="52"/>
    </row>
    <row r="329" spans="1:12" x14ac:dyDescent="0.25">
      <c r="A329" s="52"/>
      <c r="B329" s="51"/>
      <c r="C329" s="51"/>
      <c r="D329" s="52"/>
      <c r="E329" s="53"/>
      <c r="F329" s="53"/>
      <c r="G329" s="53"/>
      <c r="H329" s="52"/>
      <c r="I329" s="52"/>
      <c r="J329" s="52"/>
      <c r="K329" s="52"/>
      <c r="L329" s="52"/>
    </row>
    <row r="330" spans="1:12" x14ac:dyDescent="0.25">
      <c r="A330" s="52"/>
      <c r="B330" s="51"/>
      <c r="C330" s="51"/>
      <c r="D330" s="52"/>
      <c r="E330" s="53"/>
      <c r="F330" s="53"/>
      <c r="G330" s="53"/>
      <c r="H330" s="52"/>
      <c r="I330" s="52"/>
      <c r="J330" s="52"/>
      <c r="K330" s="52"/>
      <c r="L330" s="52"/>
    </row>
    <row r="331" spans="1:12" x14ac:dyDescent="0.25">
      <c r="A331" s="52"/>
      <c r="B331" s="51"/>
      <c r="C331" s="51"/>
      <c r="D331" s="52"/>
      <c r="E331" s="53"/>
      <c r="F331" s="53"/>
      <c r="G331" s="53"/>
      <c r="H331" s="52"/>
      <c r="I331" s="52"/>
      <c r="J331" s="52"/>
      <c r="K331" s="52"/>
      <c r="L331" s="52"/>
    </row>
    <row r="332" spans="1:12" x14ac:dyDescent="0.25">
      <c r="A332" s="52"/>
      <c r="B332" s="51"/>
      <c r="C332" s="51"/>
      <c r="D332" s="52"/>
      <c r="E332" s="53"/>
      <c r="F332" s="53"/>
      <c r="G332" s="53"/>
      <c r="H332" s="52"/>
      <c r="I332" s="52"/>
      <c r="J332" s="52"/>
      <c r="K332" s="52"/>
      <c r="L332" s="52"/>
    </row>
    <row r="333" spans="1:12" x14ac:dyDescent="0.25">
      <c r="A333" s="52"/>
      <c r="B333" s="51"/>
      <c r="C333" s="51"/>
      <c r="D333" s="52"/>
      <c r="E333" s="53"/>
      <c r="F333" s="53"/>
      <c r="G333" s="53"/>
      <c r="H333" s="52"/>
      <c r="I333" s="52"/>
      <c r="J333" s="52"/>
      <c r="K333" s="52"/>
      <c r="L333" s="52"/>
    </row>
    <row r="334" spans="1:12" x14ac:dyDescent="0.25">
      <c r="A334" s="52"/>
      <c r="B334" s="51"/>
      <c r="C334" s="51"/>
      <c r="D334" s="52"/>
      <c r="E334" s="53"/>
      <c r="F334" s="53"/>
      <c r="G334" s="53"/>
      <c r="H334" s="52"/>
      <c r="I334" s="52"/>
      <c r="J334" s="52"/>
      <c r="K334" s="52"/>
      <c r="L334" s="52"/>
    </row>
    <row r="335" spans="1:12" x14ac:dyDescent="0.25">
      <c r="A335" s="52"/>
      <c r="B335" s="51"/>
      <c r="C335" s="51"/>
      <c r="D335" s="52"/>
      <c r="E335" s="53"/>
      <c r="F335" s="53"/>
      <c r="G335" s="53"/>
      <c r="H335" s="52"/>
      <c r="I335" s="52"/>
      <c r="J335" s="52"/>
      <c r="K335" s="52"/>
      <c r="L335" s="52"/>
    </row>
    <row r="336" spans="1:12" x14ac:dyDescent="0.25">
      <c r="A336" s="52"/>
      <c r="B336" s="51"/>
      <c r="C336" s="51"/>
      <c r="D336" s="52"/>
      <c r="E336" s="53"/>
      <c r="F336" s="53"/>
      <c r="G336" s="53"/>
      <c r="H336" s="52"/>
      <c r="I336" s="52"/>
      <c r="J336" s="52"/>
      <c r="K336" s="52"/>
      <c r="L336" s="52"/>
    </row>
  </sheetData>
  <sortState xmlns:xlrd2="http://schemas.microsoft.com/office/spreadsheetml/2017/richdata2" ref="A130:L230">
    <sortCondition descending="1" ref="E130:E230"/>
  </sortState>
  <mergeCells count="1">
    <mergeCell ref="A1:L1"/>
  </mergeCells>
  <printOptions horizontalCentered="1"/>
  <pageMargins left="0.90551181102362199" right="0.86614173228346525" top="1.1417322834645673" bottom="0.78740157480315021" header="0.31496062992126012" footer="0.31496062992126012"/>
  <pageSetup scale="53" fitToHeight="0" orientation="landscape" r:id="rId1"/>
  <headerFooter alignWithMargins="0">
    <oddHeader>&amp;L&amp;"Aptos Narrow,Negrito"SUPERINTENDÊNCIA DO DESENVOLVIMENTO DO CENTRO-OESTE (SUDECO)       
FUNDO DE DESENVOLVIMENTO DO CENTRO-OESTE (FDCO)       
TRAMITAÇÃO DE CONSULTAS PRÉVIAS        
REF.: OUTUBRO/2013 até NOVEMBRO/2025</oddHeader>
    <oddFooter>&amp;C&amp;8Consulta Prévia Invest. out13 a nov 25.xls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A07DE6E1B49B49A6BF600B30138797" ma:contentTypeVersion="16" ma:contentTypeDescription="Create a new document." ma:contentTypeScope="" ma:versionID="a5dea18413835e87c22d5c66128c6de3">
  <xsd:schema xmlns:xsd="http://www.w3.org/2001/XMLSchema" xmlns:xs="http://www.w3.org/2001/XMLSchema" xmlns:p="http://schemas.microsoft.com/office/2006/metadata/properties" xmlns:ns2="19add818-624d-45f1-a11d-84dc96a2e85e" xmlns:ns3="4306c19f-9272-4a71-9a39-156a5fd7d3d0" targetNamespace="http://schemas.microsoft.com/office/2006/metadata/properties" ma:root="true" ma:fieldsID="3187e8687c03c57e03c515eeb5b5ffee" ns2:_="" ns3:_="">
    <xsd:import namespace="19add818-624d-45f1-a11d-84dc96a2e85e"/>
    <xsd:import namespace="4306c19f-9272-4a71-9a39-156a5fd7d3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add818-624d-45f1-a11d-84dc96a2e8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70fdbe3-5f72-4cc6-b288-868f3d3745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06c19f-9272-4a71-9a39-156a5fd7d3d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e5c3821d-b5e8-4a4d-889f-2fa4ef07e7b6}" ma:internalName="TaxCatchAll" ma:showField="CatchAllData" ma:web="4306c19f-9272-4a71-9a39-156a5fd7d3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9add818-624d-45f1-a11d-84dc96a2e85e">
      <Terms xmlns="http://schemas.microsoft.com/office/infopath/2007/PartnerControls"/>
    </lcf76f155ced4ddcb4097134ff3c332f>
    <TaxCatchAll xmlns="4306c19f-9272-4a71-9a39-156a5fd7d3d0" xsi:nil="true"/>
  </documentManagement>
</p:properties>
</file>

<file path=customXml/itemProps1.xml><?xml version="1.0" encoding="utf-8"?>
<ds:datastoreItem xmlns:ds="http://schemas.openxmlformats.org/officeDocument/2006/customXml" ds:itemID="{B0F71EF2-9668-4405-9433-49BA32FD12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add818-624d-45f1-a11d-84dc96a2e85e"/>
    <ds:schemaRef ds:uri="4306c19f-9272-4a71-9a39-156a5fd7d3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B5E12F-1FBA-4201-8143-5D8A387516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36CD45-95A9-4039-9D8A-600C21179615}">
  <ds:schemaRefs>
    <ds:schemaRef ds:uri="http://schemas.microsoft.com/office/2006/metadata/properties"/>
    <ds:schemaRef ds:uri="http://schemas.microsoft.com/office/infopath/2007/PartnerControls"/>
    <ds:schemaRef ds:uri="19add818-624d-45f1-a11d-84dc96a2e85e"/>
    <ds:schemaRef ds:uri="4306c19f-9272-4a71-9a39-156a5fd7d3d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FDCO_-_Tramitação_de_CP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Aparecida Silva Rodrigues</dc:creator>
  <cp:keywords/>
  <dc:description/>
  <cp:lastModifiedBy>Marco Antonio Diniz</cp:lastModifiedBy>
  <cp:revision/>
  <dcterms:created xsi:type="dcterms:W3CDTF">2013-10-14T13:57:55Z</dcterms:created>
  <dcterms:modified xsi:type="dcterms:W3CDTF">2025-12-02T18:47:29Z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0x010100A6A07DE6E1B49B49A6BF600B30138797</vt:lpwstr>
  </property>
  <property fmtid="{D5CDD505-2E9C-101B-9397-08002B2CF9AE}" pid="3" name="MediaServiceImageTags">
    <vt:lpwstr/>
  </property>
</Properties>
</file>