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11/relationships/webextensiontaskpanes" Target="xl/webextensions/taskpanes.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https://colaboragov.sharepoint.com/sites/GEPRO-PGD/Shared Documents/General/Entregas da CGPGD/E 3 - Metodologia inicial de avaliação do PGD proposta/Produto 3/Instrumento - Versão Finalíssima Agora vai a aprovar/Última versão do instrumento/"/>
    </mc:Choice>
  </mc:AlternateContent>
  <xr:revisionPtr revIDLastSave="0" documentId="8_{D4719027-5B7D-469D-882D-44B13A2FD4F2}" xr6:coauthVersionLast="47" xr6:coauthVersionMax="47" xr10:uidLastSave="{00000000-0000-0000-0000-000000000000}"/>
  <workbookProtection workbookAlgorithmName="SHA-512" workbookHashValue="EJZned1H5k4YoClVdio9HWPiAhJXrB5F+HSrXtULTZhS6XDbfqeWJE6WaMvChRdSQvfKsg5Szt4R8xks8CvqAA==" workbookSaltValue="KxSPsQyFTSSBU0B9qpw7Kg==" workbookSpinCount="100000" lockStructure="1"/>
  <bookViews>
    <workbookView xWindow="-120" yWindow="-120" windowWidth="38640" windowHeight="15720" tabRatio="500" xr2:uid="{00000000-000D-0000-FFFF-FFFF00000000}"/>
  </bookViews>
  <sheets>
    <sheet name="Instruções" sheetId="1" r:id="rId1"/>
    <sheet name="Ind_01" sheetId="33" r:id="rId2"/>
    <sheet name="Ind_02" sheetId="19" r:id="rId3"/>
    <sheet name="Ind_03" sheetId="26" r:id="rId4"/>
    <sheet name="Ind_04" sheetId="20" r:id="rId5"/>
    <sheet name="Ind_05" sheetId="22" r:id="rId6"/>
    <sheet name="Ind_06" sheetId="23" r:id="rId7"/>
    <sheet name="Ind_07" sheetId="24" r:id="rId8"/>
    <sheet name="Qual_i" sheetId="32" r:id="rId9"/>
    <sheet name="Qual_ii" sheetId="15" r:id="rId10"/>
    <sheet name="Qual_iii" sheetId="29" r:id="rId11"/>
    <sheet name="Qual_iv" sheetId="30" r:id="rId12"/>
    <sheet name="Resumo" sheetId="2" r:id="rId13"/>
    <sheet name="Dados" sheetId="31"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3" i="2" l="1"/>
  <c r="D3" i="2"/>
  <c r="F7" i="2"/>
  <c r="E7" i="2"/>
  <c r="C39" i="32"/>
  <c r="C29" i="24"/>
  <c r="C29" i="23"/>
  <c r="C29" i="22"/>
  <c r="C29" i="20"/>
  <c r="C29" i="26"/>
  <c r="C29" i="19"/>
  <c r="C35" i="33"/>
  <c r="E18" i="2"/>
  <c r="E17" i="2"/>
  <c r="F12" i="2"/>
  <c r="T2" i="31"/>
  <c r="Q2" i="31"/>
  <c r="O2" i="31"/>
  <c r="M2" i="31"/>
  <c r="K2" i="31"/>
  <c r="I2" i="31"/>
  <c r="G2" i="31"/>
  <c r="E2" i="31"/>
  <c r="V2" i="31"/>
  <c r="X2" i="31"/>
  <c r="U2" i="31"/>
  <c r="S2" i="31"/>
  <c r="W2" i="31"/>
  <c r="R2" i="31"/>
  <c r="E21" i="2"/>
  <c r="I2" i="32"/>
  <c r="E26" i="33"/>
  <c r="E31" i="33" s="1"/>
  <c r="G34" i="30"/>
  <c r="E22" i="2"/>
  <c r="E20" i="2"/>
  <c r="E19" i="2"/>
  <c r="G35" i="32"/>
  <c r="G31" i="29"/>
  <c r="G31" i="15"/>
  <c r="E23" i="26"/>
  <c r="F9" i="2" s="1"/>
  <c r="E23" i="24"/>
  <c r="E13" i="2" s="1"/>
  <c r="E23" i="23"/>
  <c r="E23" i="22"/>
  <c r="F11" i="2" s="1"/>
  <c r="E23" i="20"/>
  <c r="F10" i="2" s="1"/>
  <c r="E23" i="19"/>
  <c r="F8" i="2" s="1"/>
  <c r="F13" i="2" l="1"/>
  <c r="E12" i="2"/>
  <c r="E10" i="2"/>
  <c r="E27" i="33"/>
  <c r="E29" i="33"/>
  <c r="E28" i="33"/>
  <c r="E30" i="33"/>
  <c r="E11" i="2"/>
  <c r="E9" i="2"/>
  <c r="E8" i="2"/>
  <c r="C2" i="31"/>
  <c r="D2" i="31" l="1"/>
  <c r="E35" i="32"/>
  <c r="P2" i="31" l="1"/>
  <c r="N2" i="31"/>
  <c r="L2" i="31"/>
  <c r="J2" i="31"/>
  <c r="F2" i="31"/>
  <c r="B2" i="31" l="1"/>
  <c r="A2" i="31"/>
  <c r="H2" i="31"/>
  <c r="E34" i="30"/>
  <c r="E31" i="29"/>
  <c r="E31" i="15" l="1"/>
</calcChain>
</file>

<file path=xl/sharedStrings.xml><?xml version="1.0" encoding="utf-8"?>
<sst xmlns="http://schemas.openxmlformats.org/spreadsheetml/2006/main" count="369" uniqueCount="216">
  <si>
    <r>
      <t>📋</t>
    </r>
    <r>
      <rPr>
        <sz val="16"/>
        <color rgb="FFFFFFFF"/>
        <rFont val="Calibri Light"/>
        <family val="2"/>
      </rPr>
      <t xml:space="preserve"> </t>
    </r>
    <r>
      <rPr>
        <b/>
        <sz val="16"/>
        <color rgb="FFFFFFFF"/>
        <rFont val="Calibri Light"/>
        <family val="2"/>
      </rPr>
      <t>INSTRUMENTO DE AVALIAÇÃO DO PROGRAMA DE GESTÃO E DESEMPENHO (PGD)</t>
    </r>
  </si>
  <si>
    <t>🏢 IDENTIFICAÇÃO DO ÓRGÃO OU ENTIDADE</t>
  </si>
  <si>
    <t>🏢 Nome do órgão ou entidade</t>
  </si>
  <si>
    <r>
      <rPr>
        <b/>
        <sz val="14"/>
        <color theme="1" tint="0.34998626667073579"/>
        <rFont val="Calibri Light"/>
        <family val="2"/>
      </rPr>
      <t>🏷</t>
    </r>
    <r>
      <rPr>
        <sz val="11"/>
        <color theme="1" tint="0.34998626667073579"/>
        <rFont val="Calibri Light"/>
        <family val="2"/>
      </rPr>
      <t xml:space="preserve">  Sigla do órgão ou entidade</t>
    </r>
  </si>
  <si>
    <t>👤 Pessoa responsável pelo preenchimento</t>
  </si>
  <si>
    <t>💼 Função da pessoa responsável</t>
  </si>
  <si>
    <r>
      <rPr>
        <sz val="14"/>
        <color theme="1" tint="0.34998626667073579"/>
        <rFont val="Calibri Light"/>
        <family val="2"/>
      </rPr>
      <t xml:space="preserve">✉ </t>
    </r>
    <r>
      <rPr>
        <sz val="11"/>
        <color theme="1" tint="0.34998626667073579"/>
        <rFont val="Calibri Light"/>
        <family val="2"/>
      </rPr>
      <t xml:space="preserve"> E-mail de contato da pessoa responsável</t>
    </r>
  </si>
  <si>
    <r>
      <t xml:space="preserve">   📞 Telefone de contato da pessoa responsável               </t>
    </r>
    <r>
      <rPr>
        <sz val="10"/>
        <color theme="1" tint="0.34998626667073579"/>
        <rFont val="Calibri Light"/>
        <family val="2"/>
      </rPr>
      <t>(incluir DDD)</t>
    </r>
  </si>
  <si>
    <t>⚠ ORIENTAÇÕES GERAIS PARA O PREENCHIMENTO</t>
  </si>
  <si>
    <r>
      <rPr>
        <sz val="10"/>
        <color theme="8" tint="-0.249977111117893"/>
        <rFont val="Calibri Light"/>
        <family val="2"/>
      </rPr>
      <t>①</t>
    </r>
    <r>
      <rPr>
        <sz val="10"/>
        <color rgb="FF555555"/>
        <rFont val="Calibri Light"/>
        <family val="2"/>
        <charset val="1"/>
      </rPr>
      <t xml:space="preserve"> Preencha os campos de identificação acima antes de iniciar o preenchimento dos indicadores.</t>
    </r>
  </si>
  <si>
    <r>
      <rPr>
        <sz val="10"/>
        <color theme="8" tint="-0.249977111117893"/>
        <rFont val="Calibri Light"/>
        <family val="2"/>
      </rPr>
      <t>②</t>
    </r>
    <r>
      <rPr>
        <sz val="10"/>
        <color theme="1" tint="0.34998626667073579"/>
        <rFont val="Calibri Light"/>
        <family val="2"/>
      </rPr>
      <t xml:space="preserve"> Cada indicador possui uma aba própria (Ind_01 a Ind_07). Navegue pelas abas na parte inferior da planilha.</t>
    </r>
  </si>
  <si>
    <r>
      <rPr>
        <sz val="10"/>
        <color theme="8" tint="-0.249977111117893"/>
        <rFont val="Calibri Light"/>
        <family val="2"/>
      </rPr>
      <t>③</t>
    </r>
    <r>
      <rPr>
        <sz val="10"/>
        <color rgb="FF555555"/>
        <rFont val="Calibri Light"/>
        <family val="2"/>
        <charset val="1"/>
      </rPr>
      <t xml:space="preserve"> As perguntas qualitativas estão nas abas Qual_i, Qual_ii, Qual_iii </t>
    </r>
    <r>
      <rPr>
        <sz val="10"/>
        <color theme="1" tint="0.34998626667073579"/>
        <rFont val="Calibri Light"/>
        <family val="2"/>
      </rPr>
      <t>e Qual_iv.</t>
    </r>
  </si>
  <si>
    <r>
      <rPr>
        <sz val="10"/>
        <color theme="8" tint="-0.249977111117893"/>
        <rFont val="Calibri Light"/>
        <family val="2"/>
      </rPr>
      <t>④</t>
    </r>
    <r>
      <rPr>
        <sz val="10"/>
        <color rgb="FF555555"/>
        <rFont val="Calibri Light"/>
        <family val="2"/>
      </rPr>
      <t xml:space="preserve"> Considere o período de referência especificado nas fichas dos indicadores e das perguntas para a coleta de dados.</t>
    </r>
  </si>
  <si>
    <r>
      <rPr>
        <sz val="10"/>
        <color theme="8" tint="-0.249977111117893"/>
        <rFont val="Calibri Light"/>
        <family val="2"/>
      </rPr>
      <t>⑤</t>
    </r>
    <r>
      <rPr>
        <sz val="10"/>
        <color rgb="FF555555"/>
        <rFont val="Calibri Light"/>
        <family val="2"/>
      </rPr>
      <t xml:space="preserve"> No item “Insira os dados” disponível na aba de cada indicador, preencha os valores numéricos nos campos em amarelo-claro. O resultado final é calculado automaticamente no item “Resultado calculado”.</t>
    </r>
  </si>
  <si>
    <r>
      <rPr>
        <sz val="10"/>
        <color theme="8" tint="-0.249977111117893"/>
        <rFont val="Calibri Light"/>
        <family val="2"/>
      </rPr>
      <t>⑥</t>
    </r>
    <r>
      <rPr>
        <sz val="10"/>
        <color theme="1" tint="0.34998626667073579"/>
        <rFont val="Calibri Light"/>
        <family val="2"/>
      </rPr>
      <t xml:space="preserve"> Caso não seja possível preencher algum indicador, marque a opção correspondente e informe, no campo disponível, as dificuldades enfrentadas para a apuração dos dados. O instrumento poderá ser enviado mesmo que haja indicadores não preenchidos.</t>
    </r>
  </si>
  <si>
    <r>
      <rPr>
        <sz val="10"/>
        <color theme="8" tint="-0.249977111117893"/>
        <rFont val="Calibri Light"/>
        <family val="2"/>
      </rPr>
      <t xml:space="preserve">⑦ </t>
    </r>
    <r>
      <rPr>
        <sz val="10"/>
        <color rgb="FF555555"/>
        <rFont val="Calibri Light"/>
        <family val="2"/>
      </rPr>
      <t>A aba 'Resumo' mostra o status de preenchimento de todos os indicadores e perguntas.</t>
    </r>
  </si>
  <si>
    <r>
      <rPr>
        <sz val="10"/>
        <color theme="8" tint="-0.249977111117893"/>
        <rFont val="Calibri Light"/>
        <family val="2"/>
      </rPr>
      <t>⑧</t>
    </r>
    <r>
      <rPr>
        <sz val="10"/>
        <color rgb="FF555555"/>
        <rFont val="Calibri Light"/>
        <family val="2"/>
      </rPr>
      <t xml:space="preserve"> Ao con</t>
    </r>
    <r>
      <rPr>
        <sz val="10"/>
        <color theme="1" tint="0.34998626667073579"/>
        <rFont val="Calibri Light"/>
        <family val="2"/>
      </rPr>
      <t xml:space="preserve">cluir, </t>
    </r>
    <r>
      <rPr>
        <b/>
        <sz val="10"/>
        <color theme="1" tint="0.34998626667073579"/>
        <rFont val="Calibri Light"/>
        <family val="2"/>
      </rPr>
      <t>salve o arquivo com o nome: SIGLA_Instrumento_PGD_2025.xlsx</t>
    </r>
    <r>
      <rPr>
        <sz val="10"/>
        <color theme="1" tint="0.34998626667073579"/>
        <rFont val="Calibri Light"/>
        <family val="2"/>
      </rPr>
      <t xml:space="preserve">  (ex.: MGI_Instrumento_PGD_2025.xlsx).</t>
    </r>
  </si>
  <si>
    <r>
      <rPr>
        <sz val="10"/>
        <color theme="8" tint="-0.249977111117893"/>
        <rFont val="Calibri Light"/>
        <family val="2"/>
      </rPr>
      <t>⑨</t>
    </r>
    <r>
      <rPr>
        <sz val="10"/>
        <color rgb="FF555555"/>
        <rFont val="Calibri Light"/>
        <family val="2"/>
      </rPr>
      <t xml:space="preserve"> Em caso de dúvidas, entre em contato pelo e-mail avaliapgd@gestao.gov.br</t>
    </r>
  </si>
  <si>
    <r>
      <t xml:space="preserve">📊  </t>
    </r>
    <r>
      <rPr>
        <b/>
        <sz val="16"/>
        <color theme="0"/>
        <rFont val="Calibri Light"/>
        <family val="2"/>
      </rPr>
      <t>Indicador 01  ·  Taxa de alinhamento das entregas ao planejamento estratégico e aos macroprocessos</t>
    </r>
  </si>
  <si>
    <t>📋  FICHA DO INDICADOR</t>
  </si>
  <si>
    <t>🎯Finalidade</t>
  </si>
  <si>
    <t>Indicar em que medida as contribuições dos níveis operacionais estão ancoradas nas prioridades institucionais, seja pelo planejamento estratégico e seus instrumentos (projetos, iniciativas etc.), seja pelos macroprocessos (cadeia de valor).</t>
  </si>
  <si>
    <t>💡Relevância</t>
  </si>
  <si>
    <t>Informa sobre o grau de integração entre a execução operacional e as diretrizes institucionais, sinalizando se o esforço das equipes está ancorado nas prioridades estratégicas e na cadeia de valor do órgão ou entidade.</t>
  </si>
  <si>
    <t>⚠  Aspectos a considerar</t>
  </si>
  <si>
    <t>Cada entrega é classificável, de forma excludente, em apenas uma categoria: vinculada ao planejamento estratégico OU vinculada aos macroprocessos (cadeia de valor) OU sem vinculação. Ou seja, não há dupla contagem. Os resultados não refletem necessariamente o rigor das vinculações feitas e seu uso para fins de monitoramento gerencial.</t>
  </si>
  <si>
    <r>
      <rPr>
        <b/>
        <sz val="12"/>
        <color theme="1" tint="0.34998626667073579"/>
        <rFont val="Calibri Light"/>
        <family val="2"/>
      </rPr>
      <t>🗄</t>
    </r>
    <r>
      <rPr>
        <sz val="11"/>
        <color theme="1" tint="0.34998626667073579"/>
        <rFont val="Calibri Light"/>
        <family val="2"/>
      </rPr>
      <t xml:space="preserve">  Fonte de dados</t>
    </r>
  </si>
  <si>
    <t>Sistema informatizado para gestão do PGD (art. 28 da IN nº 24/2023).</t>
  </si>
  <si>
    <r>
      <rPr>
        <sz val="10"/>
        <color theme="1" tint="0.34998626667073579"/>
        <rFont val="Calibri Light"/>
        <family val="2"/>
      </rPr>
      <t>📏</t>
    </r>
    <r>
      <rPr>
        <sz val="11"/>
        <color theme="1" tint="0.34998626667073579"/>
        <rFont val="Calibri Light"/>
        <family val="2"/>
      </rPr>
      <t xml:space="preserve"> Unidade de medida</t>
    </r>
  </si>
  <si>
    <t>Percentual (%)</t>
  </si>
  <si>
    <t>🗓️ Período de referência</t>
  </si>
  <si>
    <t>1º de janeiro a 31 de dezembro de 2025.</t>
  </si>
  <si>
    <t>🔍  MÉTODO DE APURAÇÃO</t>
  </si>
  <si>
    <t>No PASSO 1, selecione na lista suspensa o instrumento de planejamento estratégico adotado: “Planejamento Estratégico Institucional (PEI) ou instrumento equivalente” OU “Outro tipo de instrumento de planejamento (Plano Plurianual - PPA, Plano Setorial, etc.)”.
Em seguida identifique o número total de entregas pactuadas nos planos de entregas de todas as unidades de execução do PGD no período de referência (1º de janeiro a 31 de dezembro de 2025). Classifique cada entrega, de forma excludente, em uma das três categorias: (a) vinculada ao planejamento estratégico; (b) vinculada aos macroprocessos (cadeia de valor); OU (c) sem vinculação.
No PASSO 2, registre o número de entregas pactuadas vinculadas ao instrumento de planejamento estratégico adotado.
No PASSO 3, registre o número de entregas pactuadas vinculadas aos macroprocessos (cadeia de valor).
No PASSO 4, registre o número de entregas pactuadas sem vinculação.
Considere os seguintes critérios ao realizar os cálculos:
- Considere as entregas com data de início de execução dentro do período de referência, ou seja, de 1º de janeiro a 31 de dezembro de 2025, independentemente da data de término da execução.
- Não contabilize entregas canceladas.
- Se na sua organização for possível que uma entrega esteja vinculada simultaneamente ao planejamento estratégico e aos macroprocessos, identifique qual é a vinculação mais forte/mais pertinente e considere apenas esta vinculação. Por exemplo, se uma entrega estiver diretamente relacionada ao planejamento estratégico e indiretamente a um macroprocesso, classifique-a como vinculada ao planejamento estratégico.</t>
  </si>
  <si>
    <t>🧮  FÓRMULA DE CÁLCULO</t>
  </si>
  <si>
    <t>( ( Nº de entregas pactuadas vinculadas ao instrumento de planejamento  +  Nº de entregas pactuadas vinculadas aos macroprocessos )  ÷  Nº total de entregas pactuadas )  ×  100</t>
  </si>
  <si>
    <r>
      <rPr>
        <sz val="11"/>
        <color theme="0"/>
        <rFont val="Calibri Light"/>
        <family val="2"/>
      </rPr>
      <t>✏</t>
    </r>
    <r>
      <rPr>
        <b/>
        <sz val="11"/>
        <color theme="0"/>
        <rFont val="Calibri Light"/>
        <family val="2"/>
      </rPr>
      <t xml:space="preserve">  </t>
    </r>
    <r>
      <rPr>
        <sz val="11"/>
        <color theme="0"/>
        <rFont val="Calibri Light"/>
        <family val="2"/>
      </rPr>
      <t>INSIRA OS DADOS</t>
    </r>
  </si>
  <si>
    <t>PASSO 1</t>
  </si>
  <si>
    <t>Instrumento de planejamento estratégico adotado (selecione uma opção na lista suspensa ao lado ▼)</t>
  </si>
  <si>
    <t>PASSO 2</t>
  </si>
  <si>
    <t>Nº de entregas pactuadas vinculadas ao instrumento de planejamento adotado</t>
  </si>
  <si>
    <t>PASSO 3</t>
  </si>
  <si>
    <t>Nº de entregas pactuadas vinculadas aos macroprocessos (cadeia de valor)</t>
  </si>
  <si>
    <t>PASSO 4</t>
  </si>
  <si>
    <t>Nº de entregas pactuadas sem vinculação</t>
  </si>
  <si>
    <t>ℹ No PASSO 1, selecione o instrumento de planejamento na lista suspensa e preencha os campos em amarelo (PASSOS 2, 3 e 4). Os resultados são calculados automaticamente. Atenção: a soma dos PASSOS 2, 3 e 4 deverá corresponder ao nº total de entregas pactuadas.</t>
  </si>
  <si>
    <t>📈  RESULTADO CALCULADO</t>
  </si>
  <si>
    <t>Σ  Nº total de entregas pactuadas</t>
  </si>
  <si>
    <t>← soma dos PASSOS 2, 3 e 4 (calculado automaticamente)</t>
  </si>
  <si>
    <t>✔  Taxa de alinhamento (%)</t>
  </si>
  <si>
    <t>← calculado automaticamente</t>
  </si>
  <si>
    <t>•  Alinhadas ao instrumento de planejamento (%)</t>
  </si>
  <si>
    <t>← desdobramento (calculado automaticamente)</t>
  </si>
  <si>
    <t>•  Alinhadas aos macroprocessos (%)</t>
  </si>
  <si>
    <t>•  Sem alinhamento (%)</t>
  </si>
  <si>
    <t>🔎  Verificação</t>
  </si>
  <si>
    <t>← soma dos desdobramentos</t>
  </si>
  <si>
    <t>🚫  REGISTRO DA IMPOSSIBILIDADE DE PREENCHIMENTO</t>
  </si>
  <si>
    <t>Caso não seja possível preencher este indicador, marque a caixa ao lado e informe, na linha a seguir, as dificuldades enfrentadas para a apuração dos dados:</t>
  </si>
  <si>
    <t>(Breve relato sobre as dificuldades enfrentadas)</t>
  </si>
  <si>
    <r>
      <t xml:space="preserve">📊  Indicador </t>
    </r>
    <r>
      <rPr>
        <b/>
        <sz val="16"/>
        <color theme="0"/>
        <rFont val="Calibri Light"/>
        <family val="2"/>
      </rPr>
      <t xml:space="preserve">02 </t>
    </r>
    <r>
      <rPr>
        <b/>
        <sz val="16"/>
        <color rgb="FFFFFFFF"/>
        <rFont val="Calibri Light"/>
        <family val="2"/>
      </rPr>
      <t xml:space="preserve"> ·  Percentual de entregas com metas alcançadas</t>
    </r>
  </si>
  <si>
    <t>Indicar a capacidade do conjunto de unidades de execução do órgão ou entidade de alcançar o desempenho pactuado.</t>
  </si>
  <si>
    <t>Orienta decisões sobre priorização de entregas e contribui para a melhoria do desempenho organizacional, ao promover o aperfeiçoamento da execução das entregas e o cumprimento de metas.</t>
  </si>
  <si>
    <t>Os resultados não refletem necessariamente a complexidade, relevância estratégica ou impacto das entregas pactuadas.</t>
  </si>
  <si>
    <r>
      <t xml:space="preserve">Identifique o número total de entregas de todas as unidades de execução do PGD do seu órgão ou entidade, com </t>
    </r>
    <r>
      <rPr>
        <b/>
        <sz val="11"/>
        <color theme="1" tint="0.34998626667073579"/>
        <rFont val="Calibri Light"/>
        <family val="2"/>
      </rPr>
      <t>data final de execução</t>
    </r>
    <r>
      <rPr>
        <sz val="11"/>
        <color theme="1" tint="0.34998626667073579"/>
        <rFont val="Calibri Light"/>
        <family val="2"/>
      </rPr>
      <t xml:space="preserve"> no período de referência (1º de janeiro a 31 de dezembro de 2025), independentemente da data fim de vigência dos respectivos planos de entregas. Em seguida, verifique quantas dessas entregas tiveram suas metas </t>
    </r>
    <r>
      <rPr>
        <b/>
        <sz val="11"/>
        <color theme="1" tint="0.34998626667073579"/>
        <rFont val="Calibri Light"/>
        <family val="2"/>
      </rPr>
      <t>integralmente alcançadas</t>
    </r>
    <r>
      <rPr>
        <sz val="11"/>
        <color theme="1" tint="0.34998626667073579"/>
        <rFont val="Calibri Light"/>
        <family val="2"/>
      </rPr>
      <t>. 
Entregas com data de início anterior ao período de referência, mas data final de execução dentro do período de referência, devem ser incluídas. 
Exclua da análise as entregas canceladas.
Com essas informações, aplique a fórmula de cálculo.</t>
    </r>
  </si>
  <si>
    <t>( Nº de entregas com meta alcançada  ÷  Nº total de entregas com data final de execução no período de referência )  ×  100</t>
  </si>
  <si>
    <r>
      <rPr>
        <sz val="11"/>
        <color rgb="FFFFFFFF"/>
        <rFont val="Calibri Light"/>
        <family val="2"/>
      </rPr>
      <t>✏</t>
    </r>
    <r>
      <rPr>
        <b/>
        <sz val="11"/>
        <color rgb="FFFFFFFF"/>
        <rFont val="Calibri Light"/>
        <family val="2"/>
      </rPr>
      <t xml:space="preserve">  </t>
    </r>
    <r>
      <rPr>
        <sz val="11"/>
        <color rgb="FFFFFFFF"/>
        <rFont val="Calibri Light"/>
        <family val="2"/>
      </rPr>
      <t>INSIRA OS DADOS</t>
    </r>
  </si>
  <si>
    <t>Nº de entregas com meta alcançada</t>
  </si>
  <si>
    <t>Nº total de entregas com data final de execução no período de referência</t>
  </si>
  <si>
    <t>✔  Percentual de entregas com metas alcançadas (%)</t>
  </si>
  <si>
    <t>ℹ  Preencha os campos em amarelo. O resultado é calculado automaticamente.</t>
  </si>
  <si>
    <r>
      <t>📊  Indicador</t>
    </r>
    <r>
      <rPr>
        <b/>
        <sz val="16"/>
        <color theme="0"/>
        <rFont val="Calibri Light"/>
        <family val="2"/>
      </rPr>
      <t xml:space="preserve"> 03</t>
    </r>
    <r>
      <rPr>
        <b/>
        <sz val="16"/>
        <color rgb="FFFFFFFF"/>
        <rFont val="Calibri Light"/>
        <family val="2"/>
      </rPr>
      <t xml:space="preserve">  ·  Nota média de satisfação de usuários de serviços públicos</t>
    </r>
  </si>
  <si>
    <t>Indicar o nível de satisfação dos usuários com o conjunto de serviços prestados pelo órgão ou entidade integrados à ferramenta de Avaliação de Satisfação disponibilizada pela Secretaria de Governo Digital do MGI.</t>
  </si>
  <si>
    <t>Sinaliza oportunidades de melhoria na prestação de serviços e induz o alinhamento das entregas às necessidades dos usuários.</t>
  </si>
  <si>
    <t>Os resultados podem sofrer influência da adesão dos usuários aos mecanismos de avaliação e da abrangência dos serviços avaliados. Do mesmo modo, o painel cobre apenas parte dos serviços, podendo não representar o conjunto das atividades da instituição.</t>
  </si>
  <si>
    <t>Painel de monitoramento dos serviços federais (https://www.gov.br/governodigital/pt-br/estrategias-e-governanca-digital/transformacao-digital/central-de-qualidade/painel-de-monitoramento-de-servicos-federaisv2).</t>
  </si>
  <si>
    <t>Nota média indicada no painel (variação de 1 a 5 com duas casas decimais)</t>
  </si>
  <si>
    <t>Acesse o Painel de Monitoramento dos Serviços Federais disponível em: https://www.gov.br/governodigital/pt-br/estrategias-e-governanca-digital/transformacao-digital/central-de-qualidade/painel-de-monitoramento-de-servicos-federaisv2 (Página “Governo Digital”, no caminho: Estratégias e Governança Digital &gt; Transformação Digital &gt; Central de Qualidade &gt; Painel de monitoramento de serviços federais).
No painel, no filtro “Órgão”, desmarque primeiro o quadrado da opção “Selecionar tudo” antes de escolher a sua instituição. Na sequência, selecione o nome do seu órgão ou entidade. Ao lado, no filtro Serviços, escolha a opção "Selecionar tudo". 
Em seguida, selecione, no botão “Escolha outro período”, o período de referência da avaliação (1º de janeiro a 31 de dezembro de 2025).
Após a aplicação dos filtros, role a página e localize a “nota média das avaliações”. Registre a nota média do seu órgão ou entidade no campo "Insira os dados".</t>
  </si>
  <si>
    <t>🔗  Abrir o Painel de Monitoramento dos Serviços Federais</t>
  </si>
  <si>
    <t>Nota média das avaliações constante do painel de monitoramento dos serviços federais</t>
  </si>
  <si>
    <t>Nota média das avaliações no painel de monitoramento dos serviços federais (1 a 5)</t>
  </si>
  <si>
    <t xml:space="preserve">✔  Nota média de satisfação </t>
  </si>
  <si>
    <r>
      <t xml:space="preserve">📊  Indicador </t>
    </r>
    <r>
      <rPr>
        <b/>
        <sz val="16"/>
        <color theme="0"/>
        <rFont val="Calibri Light"/>
        <family val="2"/>
      </rPr>
      <t>04</t>
    </r>
    <r>
      <rPr>
        <b/>
        <sz val="16"/>
        <color rgb="FFFFFFFF"/>
        <rFont val="Calibri Light"/>
        <family val="2"/>
      </rPr>
      <t xml:space="preserve">  ·  Abrangência do PGD na organização</t>
    </r>
  </si>
  <si>
    <t>Mensurar a proporção de agentes públicos elegíveis que participam do PGD no órgão ou entidade.</t>
  </si>
  <si>
    <t>Subsidia deliberações sobre expansão, ajustes e identificação de assimetrias na adoção do PGD entre unidades com o fim de estimular a cultura de planejamento.</t>
  </si>
  <si>
    <t>Diferenças nos critérios de elegibilidade e nas estratégias de implementação do PGD podem influenciar comparações entre órgãos e entidades.</t>
  </si>
  <si>
    <t>SIAPE</t>
  </si>
  <si>
    <t>Em 31 de dezembro de 2025.</t>
  </si>
  <si>
    <t>Identifique o número total de agentes públicos elegíveis ao PGD no seu órgão ou entidade, na data de referência (em 31 de dezembro de 2025). A contagem é pontual nessa data de referência; não corresponde a uma média nem a um acumulado do ano. Em seguida, verifique quantos desses agentes elegíveis eram participantes do PGD na data de referência (em 31 de dezembro de 2025). Com essas informações, aplique a fórmula de cálculo.
Observações: 
1) segundo o art. 2º do Decreto nº 11.072/2022, são elegíveis ao PGD somente: servidores públicos ocupantes de cargo efetivo; servidores públicos ocupantes de cargo em comissão; empregados públicos em exercício na administração pública federal direta, autárquica e fundacional; contratados por tempo determinado (Lei nº 8.745/1993); e estagiários (Lei nº 11.788/2008). 
2) caso o seu órgão ou entidade estabeleça em normativo próprio outras restrições à elegibilidade ao PGD, estas devem ser consideradas.
3) não devem ser contabilizados: servidores públicos cedidos a outros órgãos ou organismos internacionais e servidores públicos afastados, nos casos dos afastamentos que não são computados como de efetivo exercício, nos termos do art. 103 da Lei nº 8.112/1990.</t>
  </si>
  <si>
    <t>( Nº de agentes participantes do PGD  ÷  Nº de agentes elegíveis ao PGD )  ×  100</t>
  </si>
  <si>
    <t>Nº de agentes públicos participantes do PGD</t>
  </si>
  <si>
    <t>Nº de agentes públicos elegíveis ao PGD no órgão/entidade</t>
  </si>
  <si>
    <t>✔  Abrangência do PGD na organização (%)</t>
  </si>
  <si>
    <t>📊  Indicador 05  ·  Percentual de chefias imediatas que concluíram ações de desenvolvimento voltadas para o exercício da liderança no âmbito do PGD, oferecidas pelo próprio órgão ou entidade</t>
  </si>
  <si>
    <t>Apurar a proporção de chefias imediatas que concluíram ações de desenvolvimento, em temas relacionados ao exercício da liderança no âmbito do PGD, por meio de iniciativas do próprio órgão ou entidade.</t>
  </si>
  <si>
    <t>Orienta definições de fortalecimento das capacidades de liderança, motivando ações de qualificação gerencial.</t>
  </si>
  <si>
    <t>O indicador não reflete necessariamente o impacto da ação de desenvolvimento no comportamento da chefia e não considera a existência das condições necessárias à aplicação prática no contexto de trabalho.</t>
  </si>
  <si>
    <t>Registros de participações em ações de desenvolvimento mantidos pelo órgão ou entidade.</t>
  </si>
  <si>
    <r>
      <t xml:space="preserve">Identifique o número total de chefias imediatas que gerenciaram participantes do PGD no órgão ou entidade, no período de referência. Em seguida, verifique quantas dessas chefias imediatas </t>
    </r>
    <r>
      <rPr>
        <b/>
        <sz val="11"/>
        <color theme="1" tint="0.34998626667073579"/>
        <rFont val="Calibri Light"/>
        <family val="2"/>
      </rPr>
      <t>concluíram ações de desenvolvimento</t>
    </r>
    <r>
      <rPr>
        <sz val="11"/>
        <color theme="1" tint="0.34998626667073579"/>
        <rFont val="Calibri Light"/>
        <family val="2"/>
      </rPr>
      <t xml:space="preserve"> relacionadas ao exercício da liderança, no contexto do PGD,</t>
    </r>
    <r>
      <rPr>
        <b/>
        <sz val="11"/>
        <color theme="1" tint="0.34998626667073579"/>
        <rFont val="Calibri Light"/>
        <family val="2"/>
      </rPr>
      <t xml:space="preserve"> promovidas exclusivamente pelo seu órgão ou entidade, no período de referência</t>
    </r>
    <r>
      <rPr>
        <sz val="11"/>
        <color theme="1" tint="0.34998626667073579"/>
        <rFont val="Calibri Light"/>
        <family val="2"/>
      </rPr>
      <t xml:space="preserve">.
Consideram-se, para efeitos deste indicador, as seguintes definições:
- </t>
    </r>
    <r>
      <rPr>
        <b/>
        <sz val="11"/>
        <color theme="1" tint="0.34998626667073579"/>
        <rFont val="Calibri Light"/>
        <family val="2"/>
      </rPr>
      <t xml:space="preserve">Chefia imediata que gerenciou participante do PGD: </t>
    </r>
    <r>
      <rPr>
        <sz val="11"/>
        <color theme="1" tint="0.34998626667073579"/>
        <rFont val="Calibri Light"/>
        <family val="2"/>
      </rPr>
      <t xml:space="preserve">agente público responsável por, no mínimo, um participante ativo em PGD durante o período de referência, independentemente de ter exercido a função de chefia durante todo o período de referência.
- </t>
    </r>
    <r>
      <rPr>
        <b/>
        <sz val="11"/>
        <color theme="1" tint="0.34998626667073579"/>
        <rFont val="Calibri Light"/>
        <family val="2"/>
      </rPr>
      <t>Chefia imediata que concluiu ação de desenvolvimento:</t>
    </r>
    <r>
      <rPr>
        <sz val="11"/>
        <color theme="1" tint="0.34998626667073579"/>
        <rFont val="Calibri Light"/>
        <family val="2"/>
      </rPr>
      <t xml:space="preserve"> chefia imediata que tenha concluído ao menos uma ação de desenvolvimento relacionada ao exercício de liderança, durante o ano de referência. 
Mesmo que a data de conclusão da ação de desenvolvimento não coincida com o período de exercício da chefia, considera-se essa chefia concluinte de ação de desenvolvimento. </t>
    </r>
    <r>
      <rPr>
        <b/>
        <sz val="11"/>
        <color theme="1" tint="0.34998626667073579"/>
        <rFont val="Calibri Light"/>
        <family val="2"/>
      </rPr>
      <t>Múltiplas ações de desenvolvimento concluídas pela mesma chefia são contadas uma única vez</t>
    </r>
    <r>
      <rPr>
        <sz val="11"/>
        <color theme="1" tint="0.34998626667073579"/>
        <rFont val="Calibri Light"/>
        <family val="2"/>
      </rPr>
      <t xml:space="preserve">.
- </t>
    </r>
    <r>
      <rPr>
        <b/>
        <sz val="11"/>
        <color theme="1" tint="0.34998626667073579"/>
        <rFont val="Calibri Light"/>
        <family val="2"/>
      </rPr>
      <t>Ação de desenvolvimento em liderança:</t>
    </r>
    <r>
      <rPr>
        <sz val="11"/>
        <color theme="1" tint="0.34998626667073579"/>
        <rFont val="Calibri Light"/>
        <family val="2"/>
      </rPr>
      <t xml:space="preserve"> ação formalmente registrada (com lista de presença e/ou certificado), em temáticas relacionadas ao exercício da liderança, por exemplo: estratégia e planejamento; gestão de equipes; gestão de equipes em teletrabalho e trabalho híbrido; gestão de projetos; pactuação, monitoramento e avaliação de entregas; feedback; comunicação interpessoal; gestão de conflitos; e negociação.
- Ações plurianuais devem ser contabilizadas somente no ano de conclusão.
Observação: não considerar ações de desenvolvimento da Enap, exceto as que tenham sido contratadas para atendimento exclusivo do seu órgão ou entidade.</t>
    </r>
  </si>
  <si>
    <t>( Nº de chefias imediatas que concluíram ações de desenvolvimento voltadas ao exercício da liderança no âmbito do PGD, oferecidas pelo próprio órgão ou entidade  ÷  Nº total de chefias imediatas que gerenciaram participantes do PGD )  ×  100</t>
  </si>
  <si>
    <t>Nº de chefias imediatas que concluíram ações de desenvolvimento voltadas ao exercício da liderança no âmbito do PGD oferecidas pelo órgão ou entidade</t>
  </si>
  <si>
    <t>Nº total de chefias imediatas que gerenciaram participantes do PGD</t>
  </si>
  <si>
    <t xml:space="preserve">✔  Percentual de chefias que concluíram ações de desenvolvimento </t>
  </si>
  <si>
    <t xml:space="preserve">  </t>
  </si>
  <si>
    <t>📊  Indicador 06  ·  Percentual de avaliações de Planos de Entregas registradas</t>
  </si>
  <si>
    <t>Apurar a taxa de avaliação dos Planos de Entregas concluídos no órgão ou entidade.</t>
  </si>
  <si>
    <t>Verifica se a avaliação formal dos Planos de Entregas está sendo efetivada como prática gerencial sistemática. Apoia diagnósticos sobre lacunas nos processos de supervisão e feedback das unidades.</t>
  </si>
  <si>
    <t>O indicador mede o cumprimento da obrigatoriedade de registro das avaliações dos Planos de Entregas, não refletindo necessariamente a qualidade dessas avaliações.</t>
  </si>
  <si>
    <r>
      <t xml:space="preserve">Identifique, em todas as unidades de execução do PGD do seu órgão ou entidade, o número total de avaliações de planos de entregas cujo </t>
    </r>
    <r>
      <rPr>
        <b/>
        <sz val="11"/>
        <color theme="1" tint="0.34998626667073579"/>
        <rFont val="Calibri Light"/>
        <family val="2"/>
      </rPr>
      <t>prazo para registro esteja compreendido no período de referência</t>
    </r>
    <r>
      <rPr>
        <sz val="11"/>
        <color theme="1" tint="0.34998626667073579"/>
        <rFont val="Calibri Light"/>
        <family val="2"/>
      </rPr>
      <t xml:space="preserve"> (1º de janeiro a 31 de dezembro de 2025),</t>
    </r>
    <r>
      <rPr>
        <b/>
        <sz val="11"/>
        <color theme="1" tint="0.34998626667073579"/>
        <rFont val="Calibri Light"/>
        <family val="2"/>
      </rPr>
      <t xml:space="preserve"> independentemente da data de início dos planos</t>
    </r>
    <r>
      <rPr>
        <sz val="11"/>
        <color theme="1" tint="0.34998626667073579"/>
        <rFont val="Calibri Light"/>
        <family val="2"/>
      </rPr>
      <t xml:space="preserve">. 
Não deverão ser considerados os planos de entregas das unidades instituidoras, uma vez que estão dispensadas dessa avaliação, nos termos do § 2º do art. 22 da IN nº 24/2023.
Em seguida, verifique quantas das avaliações devidas foram efetivamente registradas pelas autoridades competentes.
</t>
    </r>
    <r>
      <rPr>
        <b/>
        <sz val="11"/>
        <color theme="1" tint="0.34998626667073579"/>
        <rFont val="Calibri Light"/>
        <family val="2"/>
      </rPr>
      <t xml:space="preserve">Critérios a serem observados:
</t>
    </r>
    <r>
      <rPr>
        <sz val="11"/>
        <color theme="1" tint="0.34998626667073579"/>
        <rFont val="Calibri Light"/>
        <family val="2"/>
      </rPr>
      <t xml:space="preserve">Deverão ser contabilizadas as avaliações dos planos de entregas com data-fim de vigência em 2024, desde que essas avaliações tenham sido registradas no período de referência (1º de janeiro a 31 de dezembro de 2025), </t>
    </r>
    <r>
      <rPr>
        <b/>
        <u/>
        <sz val="11"/>
        <color theme="1" tint="0.34998626667073579"/>
        <rFont val="Calibri Light"/>
        <family val="2"/>
      </rPr>
      <t>e</t>
    </r>
    <r>
      <rPr>
        <sz val="11"/>
        <color theme="1" tint="0.34998626667073579"/>
        <rFont val="Calibri Light"/>
        <family val="2"/>
      </rPr>
      <t xml:space="preserve"> obedeçam ao disposto nos §§ 1º e 3º do art. 22 da IN n° 24/2023.
Avaliações de planos de entregas registradas </t>
    </r>
    <r>
      <rPr>
        <b/>
        <sz val="11"/>
        <color theme="1" tint="0.34998626667073579"/>
        <rFont val="Calibri Light"/>
        <family val="2"/>
      </rPr>
      <t>antes</t>
    </r>
    <r>
      <rPr>
        <sz val="11"/>
        <color theme="1" tint="0.34998626667073579"/>
        <rFont val="Calibri Light"/>
        <family val="2"/>
      </rPr>
      <t xml:space="preserve"> do período de referência (antes de 1º de janeiro de 2025) </t>
    </r>
    <r>
      <rPr>
        <b/>
        <sz val="11"/>
        <color theme="1" tint="0.34998626667073579"/>
        <rFont val="Calibri Light"/>
        <family val="2"/>
      </rPr>
      <t>não deverão ser consideradas no cálculo</t>
    </r>
    <r>
      <rPr>
        <sz val="11"/>
        <color theme="1" tint="0.34998626667073579"/>
        <rFont val="Calibri Light"/>
        <family val="2"/>
      </rPr>
      <t xml:space="preserve"> </t>
    </r>
    <r>
      <rPr>
        <b/>
        <sz val="11"/>
        <color theme="1" tint="0.34998626667073579"/>
        <rFont val="Calibri Light"/>
        <family val="2"/>
      </rPr>
      <t>deste indicador</t>
    </r>
    <r>
      <rPr>
        <sz val="11"/>
        <color theme="1" tint="0.34998626667073579"/>
        <rFont val="Calibri Light"/>
        <family val="2"/>
      </rPr>
      <t>. Assim, se a autoridade competente registrou em dezembro de 2024 a avaliação de um plano de entregas cujo prazo para registro se estendia até janeiro de 2025, essa avaliação não deverá compor o cálculo deste indicador (nem no numerador, nem no denominador).
Com essas informações, aplique a fórmula de cálculo.</t>
    </r>
  </si>
  <si>
    <t>( Nº total de avaliações de planos de entregas registradas no período de referência  ÷  Nº total de avaliações de planos de entregas que deveriam ser registradas no período de referência )  ×  100</t>
  </si>
  <si>
    <t>Nº total de avaliações de planos de entregas registradas no período de referência</t>
  </si>
  <si>
    <t>Nº total de avaliações de planos de entregas que deveriam ser registradas no período de referência</t>
  </si>
  <si>
    <t>✔  Percentual de avaliações de Planos de Entregas registradas (%)</t>
  </si>
  <si>
    <t>📊  Indicador 07  ·  Percentual de avaliações de Planos de Trabalho registradas</t>
  </si>
  <si>
    <t>Apurar a taxa de avaliação dos Planos de Trabalho no órgão ou entidade.</t>
  </si>
  <si>
    <t>Complementa o monitoramento do ciclo de gestão de desempenho no nível individual, indicando o percentual de registro das avaliações da execução dos planos de trabalho dos participantes do PGD. Orienta intervenções voltadas à melhoria da cultura de feedback e acompanhamento gerencial.</t>
  </si>
  <si>
    <t>O indicador mede o cumprimento da obrigatoriedade de registro das avaliações de execução dos planos de trabalho dos participantes do PGD, não refletindo necessariamente a qualidade dessas avaliações.</t>
  </si>
  <si>
    <r>
      <t xml:space="preserve">Identifique, em todas as unidades de execução do PGD do seu órgão ou entidade, o número total de </t>
    </r>
    <r>
      <rPr>
        <b/>
        <sz val="11"/>
        <color theme="1" tint="0.34998626667073579"/>
        <rFont val="Calibri Light"/>
        <family val="2"/>
      </rPr>
      <t>avaliações</t>
    </r>
    <r>
      <rPr>
        <sz val="11"/>
        <color theme="1" tint="0.34998626667073579"/>
        <rFont val="Calibri Light"/>
        <family val="2"/>
      </rPr>
      <t xml:space="preserve"> de </t>
    </r>
    <r>
      <rPr>
        <b/>
        <sz val="11"/>
        <color theme="1" tint="0.34998626667073579"/>
        <rFont val="Calibri Light"/>
        <family val="2"/>
      </rPr>
      <t>planos de trabalho</t>
    </r>
    <r>
      <rPr>
        <sz val="11"/>
        <color theme="1" tint="0.34998626667073579"/>
        <rFont val="Calibri Light"/>
        <family val="2"/>
      </rPr>
      <t xml:space="preserve"> cujo </t>
    </r>
    <r>
      <rPr>
        <b/>
        <sz val="11"/>
        <color theme="1" tint="0.34998626667073579"/>
        <rFont val="Calibri Light"/>
        <family val="2"/>
      </rPr>
      <t>prazo para registro esteja compreendido no período de referência</t>
    </r>
    <r>
      <rPr>
        <sz val="11"/>
        <color theme="1" tint="0.34998626667073579"/>
        <rFont val="Calibri Light"/>
        <family val="2"/>
      </rPr>
      <t xml:space="preserve"> (1º de janeiro a 31 de dezembro de 2025), </t>
    </r>
    <r>
      <rPr>
        <b/>
        <sz val="11"/>
        <color theme="1" tint="0.34998626667073579"/>
        <rFont val="Calibri Light"/>
        <family val="2"/>
      </rPr>
      <t>independentemente da data de início dos planos</t>
    </r>
    <r>
      <rPr>
        <sz val="11"/>
        <color theme="1" tint="0.34998626667073579"/>
        <rFont val="Calibri Light"/>
        <family val="2"/>
      </rPr>
      <t xml:space="preserve">. Em seguida, verifique quantas dessas avaliações foram efetivamente registradas pelas chefias dessas unidades.
</t>
    </r>
    <r>
      <rPr>
        <b/>
        <sz val="11"/>
        <color theme="1" tint="0.34998626667073579"/>
        <rFont val="Calibri Light"/>
        <family val="2"/>
      </rPr>
      <t>Critérios a serem observados:</t>
    </r>
    <r>
      <rPr>
        <sz val="11"/>
        <color theme="1" tint="0.34998626667073579"/>
        <rFont val="Calibri Light"/>
        <family val="2"/>
      </rPr>
      <t xml:space="preserve">
No caso de planos de trabalho plurimensais (duração maior que 1 mês), considere como “avaliação de plano de trabalho registrada” cada avaliação informada pela chefia referente ao período avaliativo correspondente. Assim, para um plano de trabalho com duração de 2 meses, são esperadas 2 avaliações.
Deverão ser contabilizadas as avaliações dos planos de trabalho com data-fim de vigência em 2024, desde que sejam registradas no período de referência (1º de janeiro a 31 de dezembro de 2025), </t>
    </r>
    <r>
      <rPr>
        <b/>
        <u/>
        <sz val="11"/>
        <color theme="1" tint="0.34998626667073579"/>
        <rFont val="Calibri Light"/>
        <family val="2"/>
      </rPr>
      <t>e</t>
    </r>
    <r>
      <rPr>
        <sz val="11"/>
        <color theme="1" tint="0.34998626667073579"/>
        <rFont val="Calibri Light"/>
        <family val="2"/>
      </rPr>
      <t xml:space="preserve"> obedeçam ao § 1º do art. 20 e ao § 1º do art. 21 da IN nº 24/2023.
Avaliações de planos de trabalho registradas </t>
    </r>
    <r>
      <rPr>
        <b/>
        <sz val="11"/>
        <color theme="1" tint="0.34998626667073579"/>
        <rFont val="Calibri Light"/>
        <family val="2"/>
      </rPr>
      <t>antes</t>
    </r>
    <r>
      <rPr>
        <sz val="11"/>
        <color theme="1" tint="0.34998626667073579"/>
        <rFont val="Calibri Light"/>
        <family val="2"/>
      </rPr>
      <t xml:space="preserve"> do período de referência (antes de 1º de janeiro de 2025) </t>
    </r>
    <r>
      <rPr>
        <b/>
        <sz val="11"/>
        <color theme="1" tint="0.34998626667073579"/>
        <rFont val="Calibri Light"/>
        <family val="2"/>
      </rPr>
      <t>não deverão ser consideradas para o cálculo deste indicador</t>
    </r>
    <r>
      <rPr>
        <sz val="11"/>
        <color theme="1" tint="0.34998626667073579"/>
        <rFont val="Calibri Light"/>
        <family val="2"/>
      </rPr>
      <t xml:space="preserve">. Assim, </t>
    </r>
    <r>
      <rPr>
        <b/>
        <sz val="11"/>
        <color theme="1" tint="0.34998626667073579"/>
        <rFont val="Calibri Light"/>
        <family val="2"/>
      </rPr>
      <t>se a chefia da unidade</t>
    </r>
    <r>
      <rPr>
        <sz val="11"/>
        <color theme="1" tint="0.34998626667073579"/>
        <rFont val="Calibri Light"/>
        <family val="2"/>
      </rPr>
      <t xml:space="preserve"> de execução registrou, em dezembro de 2024, uma avaliação cujo prazo se estendia até janeiro de 2025, essa avaliação não deverá compor o cálculo deste indicador (nem no numerador, nem no denominador).
Da mesma forma, avaliações de planos de trabalho que </t>
    </r>
    <r>
      <rPr>
        <b/>
        <u/>
        <sz val="11"/>
        <color theme="1" tint="0.34998626667073579"/>
        <rFont val="Calibri Light"/>
        <family val="2"/>
      </rPr>
      <t>poderiam</t>
    </r>
    <r>
      <rPr>
        <sz val="11"/>
        <color theme="1" tint="0.34998626667073579"/>
        <rFont val="Calibri Light"/>
        <family val="2"/>
      </rPr>
      <t xml:space="preserve"> ser registradas no sistema em 2026, nos termos do § 1º do art. 20 e do § 1º do art. 21 da IN nº 24/2023, mas que tenham sido registradas </t>
    </r>
    <r>
      <rPr>
        <b/>
        <sz val="11"/>
        <color theme="1" tint="0.34998626667073579"/>
        <rFont val="Calibri Light"/>
        <family val="2"/>
      </rPr>
      <t>antecipadamente em 2025</t>
    </r>
    <r>
      <rPr>
        <sz val="11"/>
        <color theme="1" tint="0.34998626667073579"/>
        <rFont val="Calibri Light"/>
        <family val="2"/>
      </rPr>
      <t>, não deverão compor o cálculo deste indicador (nem no numerador, nem no denominador).
Com essas informações, aplique a fórmula de cálculo.</t>
    </r>
  </si>
  <si>
    <t>( Nº total de avaliações de planos de trabalho registradas no período de referência  ÷  Nº total de avaliações de planos de trabalho que deveriam ser registradas no período de referência )  ×  100</t>
  </si>
  <si>
    <t>Nº total de avaliações de planos de trabalho registradas no período de referência</t>
  </si>
  <si>
    <t>Nº total de avaliações de planos de trabalho que deveriam ser registradas no período de referência</t>
  </si>
  <si>
    <t>✔  Percentual de avaliações de Planos de Trabalho registradas (%)</t>
  </si>
  <si>
    <r>
      <t>💬  Pergunta Qualitativa I  ·  O PGD contribuiu para a racionalização do uso de recursos administrativos no seu órgão ou entidade?</t>
    </r>
    <r>
      <rPr>
        <b/>
        <sz val="13.5"/>
        <color theme="0"/>
        <rFont val="Calibri Light"/>
        <family val="2"/>
      </rPr>
      <t xml:space="preserve"> </t>
    </r>
    <r>
      <rPr>
        <sz val="12"/>
        <color theme="0"/>
        <rFont val="Calibri Light"/>
        <family val="2"/>
      </rPr>
      <t>(pergunta obrigatória)</t>
    </r>
  </si>
  <si>
    <t>📋  FICHA DA PERGUNTA</t>
  </si>
  <si>
    <t>🎯  Finalidade</t>
  </si>
  <si>
    <t>Analisar de que forma o PGD contribuiu para a racionalização do uso de recursos administrativos.</t>
  </si>
  <si>
    <t>💡  Relevância</t>
  </si>
  <si>
    <t>Orienta definições sobre a racionalização do uso de recursos administrativos, incentivando ajustes em despesas de custeio e aprimorando a eficiência na gestão dos recursos públicos.</t>
  </si>
  <si>
    <t>🗄  Fonte de dados</t>
  </si>
  <si>
    <t>SIAFI, sistemas próprios de gestão, relatórios internos sobre despesas/gastos.</t>
  </si>
  <si>
    <t>📖  ORIENTAÇÕES PARA O PREENCHIMENTO</t>
  </si>
  <si>
    <r>
      <t xml:space="preserve">Responda à pergunta “O PGD contribuiu para a racionalização do uso de recursos administrativos no seu órgão ou entidade?”, selecionando uma das opções do menu. 
</t>
    </r>
    <r>
      <rPr>
        <b/>
        <sz val="11"/>
        <color theme="1" tint="0.34998626667073579"/>
        <rFont val="Calibri Light"/>
        <family val="2"/>
      </rPr>
      <t>Se a sua resposta for "Sim"</t>
    </r>
    <r>
      <rPr>
        <sz val="11"/>
        <color theme="1" tint="0.34998626667073579"/>
        <rFont val="Calibri Light"/>
        <family val="2"/>
      </rPr>
      <t xml:space="preserve">, registre no campo “Descrição da racionalização de recursos” </t>
    </r>
    <r>
      <rPr>
        <b/>
        <sz val="11"/>
        <color theme="1" tint="0.34998626667073579"/>
        <rFont val="Calibri Light"/>
        <family val="2"/>
      </rPr>
      <t>as evidências que podem ser relacionadas à implementação do PGD no órgão ou entidade</t>
    </r>
    <r>
      <rPr>
        <sz val="11"/>
        <color theme="1" tint="0.34998626667073579"/>
        <rFont val="Calibri Light"/>
        <family val="2"/>
      </rPr>
      <t xml:space="preserve">. Sempre que possível, quantifique as principais mudanças observadas e informe a metodologia adotada.
Por exemplo, considere o valor das despesas administrativas liquidadas entre 1º de janeiro e 31 de dezembro de 2025, em comparação com anos anteriores, no seu órgão ou entidade. 
Considere, por exemplo, os seguintes subelementos de despesa:
33.90.30 – Material de Consumo: por exemplo, material de expediente, papel e insumos de impressão e suprimentos de escritório.
33.90.37 – Locação de Mão de Obra: por exemplo, copeiragem, apoio administrativo, limpeza e conservação e vigilância.
33.90.39 – Outros Serviços de Terceiros – Pessoa Jurídica: por exemplo, energia elétrica, água e esgoto, aluguéis de imóveis, condomínio, manutenção predial, serviços de impressão, telefonia fixa e móvel, serviços postais.
Podem ser mencionadas outras despesas ou formas de racionalização de recursos administrativos associadas à implementação do PGD. Aponte os fatores relacionados a essas mudanças (por exemplo, redução de despesas com aluguéis de imóveis em virtude da modalidade teletrabalho parcial e/ou integral).
Responda em no máximo 6000 caracteres.
</t>
    </r>
    <r>
      <rPr>
        <b/>
        <sz val="11"/>
        <color theme="1" tint="0.34998626667073579"/>
        <rFont val="Calibri Light"/>
        <family val="2"/>
      </rPr>
      <t>Se a sua resposta for “Não"</t>
    </r>
    <r>
      <rPr>
        <sz val="11"/>
        <color theme="1" tint="0.34998626667073579"/>
        <rFont val="Calibri Light"/>
        <family val="2"/>
      </rPr>
      <t xml:space="preserve">, passe para a próxima pergunta (Quali_II).
</t>
    </r>
    <r>
      <rPr>
        <b/>
        <sz val="11"/>
        <color theme="1" tint="0.34998626667073579"/>
        <rFont val="Calibri Light"/>
        <family val="2"/>
      </rPr>
      <t>Se a sua resposta for "Não sei informar"</t>
    </r>
    <r>
      <rPr>
        <sz val="11"/>
        <color theme="1" tint="0.34998626667073579"/>
        <rFont val="Calibri Light"/>
        <family val="2"/>
      </rPr>
      <t xml:space="preserve">, registre eventuais dificuldades na obtenção das informações no campo "Registro da impossibilidade de preenchimento </t>
    </r>
  </si>
  <si>
    <r>
      <rPr>
        <sz val="12"/>
        <color rgb="FFFFFFFF"/>
        <rFont val="Calibri Light"/>
        <family val="2"/>
      </rPr>
      <t>❓</t>
    </r>
    <r>
      <rPr>
        <b/>
        <sz val="12"/>
        <color rgb="FFFFFFFF"/>
        <rFont val="Calibri Light"/>
        <family val="2"/>
      </rPr>
      <t xml:space="preserve"> </t>
    </r>
    <r>
      <rPr>
        <sz val="11"/>
        <color rgb="FFFFFFFF"/>
        <rFont val="Calibri Light"/>
        <family val="2"/>
      </rPr>
      <t>O PGD CONTRIBUIU PARA A RACIONALIZAÇÃO DO USO DE RECURSOS ADMINISTRATIVOS NO SEU ÓRGÃO OU ENTIDADE?</t>
    </r>
  </si>
  <si>
    <r>
      <t xml:space="preserve">Selecione “Sim”, “Não” ou “Não sei informar” </t>
    </r>
    <r>
      <rPr>
        <sz val="10"/>
        <color rgb="FF555555"/>
        <rFont val="Calibri Light"/>
        <family val="2"/>
      </rPr>
      <t>▼</t>
    </r>
    <r>
      <rPr>
        <i/>
        <sz val="10"/>
        <color rgb="FF555555"/>
        <rFont val="Calibri Light"/>
        <family val="2"/>
      </rPr>
      <t>. Caso tenha respondido “Sim”, siga as orientações para o preenchimento.</t>
    </r>
  </si>
  <si>
    <t>✏  DESCRIÇÃO DA RACIONALIZAÇÃO DE RECURSOS</t>
  </si>
  <si>
    <t>📏  Limite: aprox. 6.000 caracteres  (≈ 2 páginas Word)</t>
  </si>
  <si>
    <t>📊  Caracteres utilizados:</t>
  </si>
  <si>
    <t>/ 6000</t>
  </si>
  <si>
    <t>Caso não seja possível responder este item, marque a caixa ao lado e registre, na linha a seguir, as dificuldades na obtenção das informações sobre racionalização no uso de recursos administrativos relacionadas ao PGD:</t>
  </si>
  <si>
    <r>
      <t xml:space="preserve">💬  Pergunta Qualitativa II  ·  Qual foi a maior contribuição do PGD para a melhoria do Desempenho Organizacional? </t>
    </r>
    <r>
      <rPr>
        <sz val="12"/>
        <color theme="0"/>
        <rFont val="Calibri Light"/>
        <family val="2"/>
      </rPr>
      <t>(pergunta opcional)</t>
    </r>
  </si>
  <si>
    <r>
      <rPr>
        <sz val="11"/>
        <color theme="1" tint="0.499984740745262"/>
        <rFont val="Calibri Light"/>
        <family val="2"/>
      </rPr>
      <t>🎯</t>
    </r>
    <r>
      <rPr>
        <sz val="11"/>
        <color rgb="FF555555"/>
        <rFont val="Calibri Light"/>
        <family val="2"/>
      </rPr>
      <t xml:space="preserve">  Finalidade</t>
    </r>
  </si>
  <si>
    <t>Compreender o principal valor do PGD para o aprimoramento do desempenho organizacional na visão dos órgãos e entidades.</t>
  </si>
  <si>
    <t>Captura percepções institucionais sobre os ganhos mais significativos gerados pelo PGD, oferecendo insumos qualitativos que os indicadores quantitativos não conseguem revelar.</t>
  </si>
  <si>
    <t>Relatórios, registros ou pesquisas internas.</t>
  </si>
  <si>
    <r>
      <rPr>
        <sz val="11"/>
        <color theme="1" tint="0.499984740745262"/>
        <rFont val="Calibri Light"/>
        <family val="2"/>
      </rPr>
      <t>🗓️</t>
    </r>
    <r>
      <rPr>
        <sz val="11"/>
        <color rgb="FF555555"/>
        <rFont val="Calibri Light"/>
        <family val="2"/>
      </rPr>
      <t xml:space="preserve"> Período de referência</t>
    </r>
  </si>
  <si>
    <r>
      <t>Descreva a maior contribuição do PGD para a melhoria do desempenho organizacional, entendido como:</t>
    </r>
    <r>
      <rPr>
        <i/>
        <sz val="11"/>
        <color theme="1" tint="0.34998626667073579"/>
        <rFont val="Calibri Light"/>
        <family val="2"/>
      </rPr>
      <t xml:space="preserve"> grau em que uma organização atinge objetivos previamente definidos</t>
    </r>
    <r>
      <rPr>
        <sz val="11"/>
        <color theme="1" tint="0.34998626667073579"/>
        <rFont val="Calibri Light"/>
        <family val="2"/>
      </rPr>
      <t>.
Não são estabelecidas áreas ou temáticas predefinidas, cabendo a cada instituição indicar a contribuição que considere mais relevante em seu contexto.
Ao responder, o órgão deve informar a metodologia utilizada para a coleta dos dados, registrando a respectiva fonte.
Responda em no máximo 3000 caracteres.</t>
    </r>
  </si>
  <si>
    <t>✏  DESCRIÇÃO DA CONTRIBUIÇÃO PARA O DESEMPENHO ORGANIZACIONAL</t>
  </si>
  <si>
    <t>📏  Limite: aprox. 3.000 caracteres  (≈ 1 página Word)</t>
  </si>
  <si>
    <t>/ 3000</t>
  </si>
  <si>
    <r>
      <t xml:space="preserve">💬  </t>
    </r>
    <r>
      <rPr>
        <b/>
        <sz val="13.5"/>
        <color theme="0"/>
        <rFont val="Calibri Light"/>
        <family val="2"/>
      </rPr>
      <t>Pergunta Qualitativa III  ·  Qual é o principal desafio a ser enfrentado para que o PGD atinja o seu potencial para melhorar o Desempenho Organizacional?</t>
    </r>
    <r>
      <rPr>
        <b/>
        <sz val="13"/>
        <color theme="0"/>
        <rFont val="Calibri Light"/>
        <family val="2"/>
      </rPr>
      <t xml:space="preserve"> </t>
    </r>
    <r>
      <rPr>
        <sz val="12"/>
        <color theme="0"/>
        <rFont val="Calibri Light"/>
        <family val="2"/>
      </rPr>
      <t>(pergunta opcional)</t>
    </r>
  </si>
  <si>
    <t>Compreender o principal obstáculo, na visão dos órgãos e entidades, para o atingimento da finalidade do PGD de melhoria do desempenho organizacional.</t>
  </si>
  <si>
    <t>Revela os principais obstáculos percebidos pelos órgãos na implementação do PGD, permitindo ao órgão central identificar gargalos recorrentes, priorizar apoio técnico e ajustar normativos e orientações.</t>
  </si>
  <si>
    <r>
      <t>Descreva o principal desafio a ser enfrentado para que o PGD atinja o seu potencial para melhorar o Desempenho Organizacional, entendido como:</t>
    </r>
    <r>
      <rPr>
        <i/>
        <sz val="11"/>
        <color theme="1" tint="0.34998626667073579"/>
        <rFont val="Calibri Light"/>
        <family val="2"/>
      </rPr>
      <t xml:space="preserve"> grau em que uma organização atinge objetivos previamente definidos</t>
    </r>
    <r>
      <rPr>
        <sz val="11"/>
        <color theme="1" tint="0.34998626667073579"/>
        <rFont val="Calibri Light"/>
        <family val="2"/>
      </rPr>
      <t>.
Não são estabelecidas áreas ou temáticas predefinidas, cabendo a cada instituição indicar o desafio que considere mais relevante em seu contexto.
Ao responder, o órgão deve informar a metodologia utilizada para a coleta dos dados, registrando a respectiva fonte.
Responda em no máximo 3000 caracteres</t>
    </r>
  </si>
  <si>
    <t>✏  DESCRIÇÃO DO PRINCIPAL DESAFIO A SER ENFRENTADO</t>
  </si>
  <si>
    <r>
      <t xml:space="preserve">💬  Pergunta Qualitativa IV  ·  Boas práticas implementadas </t>
    </r>
    <r>
      <rPr>
        <sz val="12"/>
        <color theme="0"/>
        <rFont val="Calibri Light"/>
        <family val="2"/>
      </rPr>
      <t>(opcional)</t>
    </r>
  </si>
  <si>
    <t>Levantar informações sobre boas práticas adotadas em decorrência do PGD.</t>
  </si>
  <si>
    <r>
      <rPr>
        <sz val="11"/>
        <color theme="1" tint="0.499984740745262"/>
        <rFont val="Calibri Light"/>
        <family val="2"/>
      </rPr>
      <t>💡</t>
    </r>
    <r>
      <rPr>
        <sz val="11"/>
        <color rgb="FF555555"/>
        <rFont val="Calibri Light"/>
        <family val="2"/>
      </rPr>
      <t xml:space="preserve">  Relevância</t>
    </r>
  </si>
  <si>
    <t>Alimenta um banco de soluções organizacionais replicáveis, permitindo a disseminação horizontal de experiências bem-sucedidas na implementação do PGD entre órgãos e entidades.</t>
  </si>
  <si>
    <r>
      <t xml:space="preserve">Considere como boas práticas as iniciativas de gestão relacionadas ao PGD que tenham contribuído para o aprimoramento da implementação do Programa. Entre as iniciativas que podem ser caracterizadas como boas práticas, destacam-se a criação de rotinas próprias de acompanhamento e avaliação dos resultados do PGD, o desenvolvimento de guias, manuais ou outros materiais de apoio destinados a gestores e participantes, bem como a implementação de ações voltadas ao fortalecimento da integração, da comunicação e da colaboração entre as equipes. 
Esses exemplos não são exaustivos, podendo ser consideradas outras iniciativas, desde que tenham sido implementadas para enfrentar desafios relacionados ao PGD e apresentem evidências de sua implementação, dos recursos empregados e dos resultados alcançados.
</t>
    </r>
    <r>
      <rPr>
        <b/>
        <sz val="11"/>
        <color theme="1" tint="0.34998626667073579"/>
        <rFont val="Calibri Light"/>
        <family val="2"/>
      </rPr>
      <t>Com base nisso, nomeie e descreva a(s) boa(s) prática(s) implementada(s), tendo como base as seguintes perguntas norteadoras:</t>
    </r>
    <r>
      <rPr>
        <sz val="11"/>
        <color theme="1" tint="0.34998626667073579"/>
        <rFont val="Calibri Light"/>
        <family val="2"/>
      </rPr>
      <t xml:space="preserve">
1.	Qual era o desafio na execução do PGD no seu órgão ou entidade que levou à implementação da boa prática?
2.	O que foi feito para resolvê-lo (como)?
3.	Quais os recursos investidos (não-financeiros e financeiros)?
4.	Quais foram os resultados obtidos no período de referência?
5.	Quais aspectos ainda não foram superados (se houver)?
Considere o período de referência (1º de janeiro a 31 de dezembro de 2025). Ao responder, o órgão deve informar a metodologia utilizada para o mapeamento da(s) boa(s) prática(s).
Responda em no máximo 6000 caracteres.</t>
    </r>
  </si>
  <si>
    <t>❓ HOUVE IMPLEMENTAÇÃO DE BOA(S) PRÁTICA(S)?</t>
  </si>
  <si>
    <t>Selecione “Sim”, “Não” ou “Não sei informar”. Caso tenha respondido “Sim”, siga as orientações para o preenchimento.</t>
  </si>
  <si>
    <t>✏  DESCRIÇÃO DA(S) BOA(S) PRÁTICA(S) IMPLEMENTADA(S)</t>
  </si>
  <si>
    <t xml:space="preserve">📊  PAINEL DE ACOMPANHAMENTO </t>
  </si>
  <si>
    <t>🏢 Nome da instituição</t>
  </si>
  <si>
    <r>
      <rPr>
        <b/>
        <sz val="14"/>
        <color rgb="FF555555"/>
        <rFont val="Calibri Light"/>
        <family val="2"/>
      </rPr>
      <t xml:space="preserve">🏷 </t>
    </r>
    <r>
      <rPr>
        <sz val="11"/>
        <color rgb="FF555555"/>
        <rFont val="Calibri Light"/>
        <family val="2"/>
      </rPr>
      <t xml:space="preserve"> Sigla do órgão ou entidade</t>
    </r>
  </si>
  <si>
    <t xml:space="preserve">🔢  INDICADORES </t>
  </si>
  <si>
    <t>Nº</t>
  </si>
  <si>
    <t>Nome do Indicador</t>
  </si>
  <si>
    <t>Valor Apurado</t>
  </si>
  <si>
    <t>Situação</t>
  </si>
  <si>
    <t>Taxa de alinhamento das entregas ao planejamento estratégico e aos macroprocessos</t>
  </si>
  <si>
    <t>Percentual de entregas com metas alcançadas</t>
  </si>
  <si>
    <t>Nota média de satisfação de usuários de serviços públicos</t>
  </si>
  <si>
    <t>Abrangência do PGD na organização</t>
  </si>
  <si>
    <t>Percentual de chefias imediatas que concluíram ações de desenvolvimento voltadas para o exercício da liderança no âmbito do PGD, oferecidas pelo próprio órgão ou entidade</t>
  </si>
  <si>
    <t>Percentual de avaliações de Planos de Entregas registradas</t>
  </si>
  <si>
    <t>Percentual de avaliações de Planos de Trabalho registradas</t>
  </si>
  <si>
    <t xml:space="preserve">💬  PERGUNTAS </t>
  </si>
  <si>
    <t>Tema</t>
  </si>
  <si>
    <t>I.a</t>
  </si>
  <si>
    <t>Contribuição do PGD para a racionalização do uso de recursos administrativos — Situação resposta</t>
  </si>
  <si>
    <t>I.b</t>
  </si>
  <si>
    <t>Contribuição do PGD para a racionalização do uso de recursos administrativos — Descrição no campo aberto</t>
  </si>
  <si>
    <t>II</t>
  </si>
  <si>
    <t>Maior contribuição do PGD para a melhoria do Desempenho Organizacional</t>
  </si>
  <si>
    <t>III</t>
  </si>
  <si>
    <t>Principal desafio para que o PGD atinja seu potencial de melhoria do Desempenho Organizacional</t>
  </si>
  <si>
    <t>IV.a</t>
  </si>
  <si>
    <t>Boas práticas implementadas — Situação resposta</t>
  </si>
  <si>
    <t>IV.b</t>
  </si>
  <si>
    <t>Boas práticas implementadas — Descrição no campo aberto</t>
  </si>
  <si>
    <t>Instituição</t>
  </si>
  <si>
    <t>Sigla</t>
  </si>
  <si>
    <t>Ind_01 - Instrumento de planejamento (PASSO 1)</t>
  </si>
  <si>
    <t>Ind_01 - Alinhamento planejamento/macroprocessos (%)</t>
  </si>
  <si>
    <t>Ind_01 - Relato de impossibilidade</t>
  </si>
  <si>
    <t>Ind_02 - Entregas com metas alcançadas (%)</t>
  </si>
  <si>
    <t>Ind_02 - Relato de impossibilidade</t>
  </si>
  <si>
    <t>Ind_03 - Satisfação (nota)</t>
  </si>
  <si>
    <t>Ind_03 - Relato de impossibilidade</t>
  </si>
  <si>
    <t>Ind_04 - Abrangência PGD (%)</t>
  </si>
  <si>
    <t>Ind_04 - Relato de impossibilidade</t>
  </si>
  <si>
    <t>Ind_05 - Chefias concluintes de ação de desenvolvimento (%)</t>
  </si>
  <si>
    <t>Ind_05 - Relato de impossibilidade</t>
  </si>
  <si>
    <t>Ind_06 - Avaliações de Planos de Entregas (%)</t>
  </si>
  <si>
    <t>Ind_06 - Relato de impossibilidade</t>
  </si>
  <si>
    <t>Ind_07 - Avaliações de Planos de Trabalho (%)</t>
  </si>
  <si>
    <t>Ind_07 - Relato de impossibilidade</t>
  </si>
  <si>
    <t>Qual_I - Resposta (lista)</t>
  </si>
  <si>
    <t>Qual_I - Racionalização de recursos</t>
  </si>
  <si>
    <t>Qual_I - Relato de impossibilidade</t>
  </si>
  <si>
    <t>Qual_II - Maior contribuição</t>
  </si>
  <si>
    <t>Qual_III - Principal desafio</t>
  </si>
  <si>
    <t>Qual_IV - Resposta (lista)</t>
  </si>
  <si>
    <t>Qual_IV - Boas práticas</t>
  </si>
  <si>
    <t>ℹ  Esta aba resume todos os resultados desta instituição em uma única linha (linha 2), no formato de base de dados.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</si>
</sst>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quot;%&quot;"/>
  </numFmts>
  <fonts count="67">
    <font>
      <sz val="11"/>
      <color theme="1"/>
      <name val="Calibri"/>
      <family val="2"/>
      <charset val="1"/>
    </font>
    <font>
      <sz val="10"/>
      <name val="Arial"/>
      <family val="2"/>
    </font>
    <font>
      <b/>
      <sz val="16"/>
      <color rgb="FFFFFFFF"/>
      <name val="Calibri Light"/>
      <family val="2"/>
      <charset val="1"/>
    </font>
    <font>
      <sz val="12"/>
      <color rgb="FFFFFFFF"/>
      <name val="Calibri Light"/>
      <family val="2"/>
      <charset val="1"/>
    </font>
    <font>
      <sz val="10"/>
      <color rgb="FF555555"/>
      <name val="Calibri Light"/>
      <family val="2"/>
      <charset val="1"/>
    </font>
    <font>
      <b/>
      <sz val="16"/>
      <color rgb="FFFFFFFF"/>
      <name val="Calibri Light"/>
      <family val="2"/>
    </font>
    <font>
      <sz val="12"/>
      <color rgb="FFFFFFFF"/>
      <name val="Calibri Light"/>
      <family val="2"/>
    </font>
    <font>
      <b/>
      <sz val="11"/>
      <color rgb="FFFFFFFF"/>
      <name val="Calibri Light"/>
      <family val="2"/>
    </font>
    <font>
      <b/>
      <sz val="11"/>
      <color rgb="FF255663"/>
      <name val="Calibri Light"/>
      <family val="2"/>
    </font>
    <font>
      <sz val="10"/>
      <color rgb="FF555555"/>
      <name val="Calibri Light"/>
      <family val="2"/>
    </font>
    <font>
      <b/>
      <sz val="10"/>
      <color rgb="FF555555"/>
      <name val="Calibri Light"/>
      <family val="2"/>
    </font>
    <font>
      <sz val="11"/>
      <color rgb="FF555555"/>
      <name val="Calibri Light"/>
      <family val="2"/>
    </font>
    <font>
      <i/>
      <sz val="9"/>
      <color rgb="FF555555"/>
      <name val="Calibri Light"/>
      <family val="2"/>
    </font>
    <font>
      <i/>
      <sz val="8"/>
      <color rgb="FF555555"/>
      <name val="Calibri Light"/>
      <family val="2"/>
    </font>
    <font>
      <sz val="9"/>
      <color rgb="FF555555"/>
      <name val="Calibri Light"/>
      <family val="2"/>
    </font>
    <font>
      <sz val="16"/>
      <color rgb="FFFFFFFF"/>
      <name val="Calibri Light"/>
      <family val="2"/>
    </font>
    <font>
      <sz val="10"/>
      <color theme="8" tint="-0.249977111117893"/>
      <name val="Calibri Light"/>
      <family val="2"/>
    </font>
    <font>
      <sz val="11"/>
      <color rgb="FF255663"/>
      <name val="Calibri Light"/>
      <family val="2"/>
    </font>
    <font>
      <sz val="11"/>
      <color theme="1" tint="0.499984740745262"/>
      <name val="Calibri Light"/>
      <family val="2"/>
    </font>
    <font>
      <b/>
      <sz val="12"/>
      <color rgb="FF255663"/>
      <name val="Calibri Light"/>
      <family val="2"/>
    </font>
    <font>
      <sz val="11"/>
      <color rgb="FFFFFFFF"/>
      <name val="Calibri Light"/>
      <family val="2"/>
    </font>
    <font>
      <sz val="12"/>
      <color rgb="FF255663"/>
      <name val="Calibri Light"/>
      <family val="2"/>
    </font>
    <font>
      <b/>
      <sz val="12"/>
      <color theme="1" tint="0.499984740745262"/>
      <name val="Calibri Light"/>
      <family val="2"/>
    </font>
    <font>
      <b/>
      <sz val="12"/>
      <color rgb="FFFFFFFF"/>
      <name val="Calibri Light"/>
      <family val="2"/>
    </font>
    <font>
      <sz val="11"/>
      <color theme="1" tint="0.249977111117893"/>
      <name val="Calibri Light"/>
      <family val="2"/>
      <charset val="1"/>
    </font>
    <font>
      <sz val="11"/>
      <color rgb="FF404040"/>
      <name val="Calibri Light"/>
      <family val="2"/>
    </font>
    <font>
      <sz val="11"/>
      <color theme="1"/>
      <name val="Calibri Light"/>
      <family val="2"/>
    </font>
    <font>
      <sz val="10"/>
      <color rgb="FFFFFFFF"/>
      <name val="Calibri Light"/>
      <family val="2"/>
    </font>
    <font>
      <b/>
      <sz val="14"/>
      <color rgb="FF555555"/>
      <name val="Calibri Light"/>
      <family val="2"/>
    </font>
    <font>
      <i/>
      <sz val="10"/>
      <color rgb="FF555555"/>
      <name val="Calibri Light"/>
      <family val="2"/>
    </font>
    <font>
      <sz val="10"/>
      <color theme="1"/>
      <name val="Calibri Light"/>
      <family val="2"/>
    </font>
    <font>
      <i/>
      <sz val="10"/>
      <color rgb="FFA6A6A6"/>
      <name val="Calibri Light"/>
      <family val="2"/>
    </font>
    <font>
      <sz val="11"/>
      <color rgb="FF31869B"/>
      <name val="Calibri"/>
      <family val="2"/>
      <charset val="1"/>
    </font>
    <font>
      <sz val="10"/>
      <color theme="1" tint="0.34998626667073579"/>
      <name val="Calibri Light"/>
      <family val="2"/>
    </font>
    <font>
      <sz val="12"/>
      <color theme="0"/>
      <name val="Calibri Light"/>
      <family val="2"/>
    </font>
    <font>
      <b/>
      <sz val="10"/>
      <color theme="1" tint="0.34998626667073579"/>
      <name val="Calibri Light"/>
      <family val="2"/>
    </font>
    <font>
      <b/>
      <sz val="16"/>
      <color theme="0"/>
      <name val="Calibri Light"/>
      <family val="2"/>
    </font>
    <font>
      <sz val="12"/>
      <name val="Calibri Light"/>
      <family val="2"/>
    </font>
    <font>
      <b/>
      <sz val="12"/>
      <name val="Calibri Light"/>
      <family val="2"/>
    </font>
    <font>
      <sz val="11"/>
      <name val="Calibri"/>
      <family val="2"/>
      <charset val="1"/>
    </font>
    <font>
      <i/>
      <sz val="8"/>
      <name val="Calibri Light"/>
      <family val="2"/>
    </font>
    <font>
      <sz val="11"/>
      <color theme="0"/>
      <name val="Calibri Light"/>
      <family val="2"/>
    </font>
    <font>
      <b/>
      <sz val="11"/>
      <color theme="0"/>
      <name val="Calibri Light"/>
      <family val="2"/>
    </font>
    <font>
      <sz val="11"/>
      <color theme="0"/>
      <name val="Calibri"/>
      <family val="2"/>
      <charset val="1"/>
    </font>
    <font>
      <sz val="11"/>
      <color theme="1" tint="0.34998626667073579"/>
      <name val="Calibri Light"/>
      <family val="2"/>
    </font>
    <font>
      <b/>
      <sz val="12"/>
      <color theme="1" tint="0.34998626667073579"/>
      <name val="Calibri Light"/>
      <family val="2"/>
    </font>
    <font>
      <b/>
      <sz val="12"/>
      <color theme="8" tint="-0.499984740745262"/>
      <name val="Calibri Light"/>
      <family val="2"/>
    </font>
    <font>
      <b/>
      <sz val="14"/>
      <color theme="0"/>
      <name val="Calibri Light"/>
      <family val="2"/>
    </font>
    <font>
      <i/>
      <sz val="10"/>
      <color theme="1" tint="0.34998626667073579"/>
      <name val="Calibri Light"/>
      <family val="2"/>
    </font>
    <font>
      <b/>
      <sz val="13"/>
      <color theme="0"/>
      <name val="Calibri Light"/>
      <family val="2"/>
    </font>
    <font>
      <b/>
      <sz val="12"/>
      <color theme="0"/>
      <name val="Calibri Light"/>
      <family val="2"/>
    </font>
    <font>
      <b/>
      <sz val="11"/>
      <color rgb="FFC00000"/>
      <name val="Calibri"/>
      <family val="2"/>
      <charset val="1"/>
    </font>
    <font>
      <b/>
      <sz val="13.5"/>
      <color theme="0"/>
      <name val="Calibri Light"/>
      <family val="2"/>
    </font>
    <font>
      <i/>
      <sz val="11"/>
      <color theme="1" tint="0.34998626667073579"/>
      <name val="Calibri Light"/>
      <family val="2"/>
    </font>
    <font>
      <b/>
      <sz val="11"/>
      <color theme="1" tint="0.34998626667073579"/>
      <name val="Calibri Light"/>
      <family val="2"/>
    </font>
    <font>
      <u/>
      <sz val="11"/>
      <color theme="10"/>
      <name val="Calibri"/>
      <family val="2"/>
      <charset val="1"/>
    </font>
    <font>
      <sz val="11"/>
      <color theme="1" tint="0.34998626667073579"/>
      <name val="Calibri"/>
      <family val="2"/>
      <charset val="1"/>
    </font>
    <font>
      <b/>
      <sz val="10"/>
      <color rgb="FF404040"/>
      <name val="Calibri Light"/>
      <family val="2"/>
    </font>
    <font>
      <b/>
      <u/>
      <sz val="10"/>
      <color rgb="FF0563C1"/>
      <name val="Calibri Light"/>
      <family val="2"/>
    </font>
    <font>
      <b/>
      <sz val="10.5"/>
      <color rgb="FFFFFFFF"/>
      <name val="Calibri Light"/>
      <family val="2"/>
    </font>
    <font>
      <sz val="10"/>
      <color rgb="FF255663"/>
      <name val="Calibri Light"/>
      <family val="2"/>
    </font>
    <font>
      <b/>
      <sz val="12"/>
      <color rgb="FF808080"/>
      <name val="Calibri Light"/>
      <family val="2"/>
    </font>
    <font>
      <sz val="12"/>
      <color rgb="FF808080"/>
      <name val="Calibri Light"/>
      <family val="2"/>
    </font>
    <font>
      <sz val="9"/>
      <color rgb="FF808080"/>
      <name val="Calibri Light"/>
      <family val="2"/>
    </font>
    <font>
      <b/>
      <sz val="14"/>
      <color theme="1" tint="0.34998626667073579"/>
      <name val="Calibri Light"/>
      <family val="2"/>
    </font>
    <font>
      <sz val="14"/>
      <color theme="1" tint="0.34998626667073579"/>
      <name val="Calibri Light"/>
      <family val="2"/>
    </font>
    <font>
      <b/>
      <u/>
      <sz val="11"/>
      <color theme="1" tint="0.34998626667073579"/>
      <name val="Calibri Light"/>
      <family val="2"/>
    </font>
  </fonts>
  <fills count="19">
    <fill>
      <patternFill patternType="none"/>
    </fill>
    <fill>
      <patternFill patternType="gray125"/>
    </fill>
    <fill>
      <patternFill patternType="solid">
        <fgColor theme="8" tint="-0.499984740745262"/>
        <bgColor rgb="FF255663"/>
      </patternFill>
    </fill>
    <fill>
      <patternFill patternType="solid">
        <fgColor theme="8" tint="-0.249977111117893"/>
        <bgColor rgb="FF008080"/>
      </patternFill>
    </fill>
    <fill>
      <patternFill patternType="solid">
        <fgColor theme="8" tint="0.59987182226020086"/>
        <bgColor rgb="FF99CCFF"/>
      </patternFill>
    </fill>
    <fill>
      <patternFill patternType="solid">
        <fgColor theme="0"/>
        <bgColor rgb="FFFFF2CC"/>
      </patternFill>
    </fill>
    <fill>
      <patternFill patternType="solid">
        <fgColor rgb="FFE2F0D9"/>
        <bgColor rgb="FFDBEEF4"/>
      </patternFill>
    </fill>
    <fill>
      <patternFill patternType="solid">
        <fgColor theme="0"/>
        <bgColor rgb="FFE2F0D9"/>
      </patternFill>
    </fill>
    <fill>
      <patternFill patternType="solid">
        <fgColor theme="0"/>
        <bgColor rgb="FFDBEEF4"/>
      </patternFill>
    </fill>
    <fill>
      <patternFill patternType="solid">
        <fgColor rgb="FFFFF2CC"/>
        <bgColor rgb="FFFFF2CC"/>
      </patternFill>
    </fill>
    <fill>
      <patternFill patternType="solid">
        <fgColor rgb="FFFFFFFF"/>
        <bgColor indexed="64"/>
      </patternFill>
    </fill>
    <fill>
      <patternFill patternType="solid">
        <fgColor rgb="FFFFF2CC"/>
        <bgColor indexed="64"/>
      </patternFill>
    </fill>
    <fill>
      <patternFill patternType="solid">
        <fgColor rgb="FFB7DEE8"/>
        <bgColor indexed="64"/>
      </patternFill>
    </fill>
    <fill>
      <patternFill patternType="solid">
        <fgColor rgb="FF215967"/>
        <bgColor indexed="64"/>
      </patternFill>
    </fill>
    <fill>
      <patternFill patternType="solid">
        <fgColor theme="8" tint="-0.499984740745262"/>
        <bgColor indexed="64"/>
      </patternFill>
    </fill>
    <fill>
      <patternFill patternType="solid">
        <fgColor rgb="FF31869B"/>
        <bgColor indexed="64"/>
      </patternFill>
    </fill>
    <fill>
      <patternFill patternType="solid">
        <fgColor rgb="FFE2F0D9"/>
        <bgColor indexed="64"/>
      </patternFill>
    </fill>
    <fill>
      <patternFill patternType="solid">
        <fgColor rgb="FFDAEEF3"/>
        <bgColor indexed="64"/>
      </patternFill>
    </fill>
    <fill>
      <patternFill patternType="solid">
        <fgColor theme="6" tint="0.79998168889431442"/>
        <bgColor indexed="64"/>
      </patternFill>
    </fill>
  </fills>
  <borders count="46">
    <border>
      <left/>
      <right/>
      <top/>
      <bottom/>
      <diagonal/>
    </border>
    <border>
      <left style="thin">
        <color theme="8" tint="0.79989013336588644"/>
      </left>
      <right style="thin">
        <color theme="8" tint="0.79989013336588644"/>
      </right>
      <top style="thin">
        <color theme="8" tint="0.79989013336588644"/>
      </top>
      <bottom style="thin">
        <color theme="8" tint="0.79989013336588644"/>
      </bottom>
      <diagonal/>
    </border>
    <border>
      <left style="medium">
        <color theme="8" tint="-0.249977111117893"/>
      </left>
      <right style="medium">
        <color theme="8" tint="-0.249977111117893"/>
      </right>
      <top style="medium">
        <color theme="8" tint="-0.249977111117893"/>
      </top>
      <bottom style="medium">
        <color theme="8" tint="-0.249977111117893"/>
      </bottom>
      <diagonal/>
    </border>
    <border>
      <left style="thin">
        <color theme="8" tint="0.79989013336588644"/>
      </left>
      <right/>
      <top style="thin">
        <color theme="8" tint="0.79989013336588644"/>
      </top>
      <bottom style="thin">
        <color theme="8" tint="0.79989013336588644"/>
      </bottom>
      <diagonal/>
    </border>
    <border>
      <left/>
      <right style="thin">
        <color theme="8" tint="0.79989013336588644"/>
      </right>
      <top style="thin">
        <color theme="8" tint="0.79989013336588644"/>
      </top>
      <bottom style="thin">
        <color theme="8" tint="0.79989013336588644"/>
      </bottom>
      <diagonal/>
    </border>
    <border>
      <left style="thin">
        <color theme="8" tint="0.79989013336588644"/>
      </left>
      <right style="thin">
        <color theme="8" tint="0.79989013336588644"/>
      </right>
      <top style="thin">
        <color theme="8" tint="0.79989013336588644"/>
      </top>
      <bottom/>
      <diagonal/>
    </border>
    <border>
      <left style="thin">
        <color theme="8" tint="-0.249977111117893"/>
      </left>
      <right style="thin">
        <color theme="8" tint="-0.249977111117893"/>
      </right>
      <top style="thin">
        <color theme="8" tint="-0.249977111117893"/>
      </top>
      <bottom style="thin">
        <color theme="8" tint="-0.24997711111789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rgb="FFDAEEF3"/>
      </left>
      <right/>
      <top/>
      <bottom/>
      <diagonal/>
    </border>
    <border>
      <left style="thin">
        <color rgb="FFDAEEF3"/>
      </left>
      <right/>
      <top/>
      <bottom style="thin">
        <color rgb="FFDAEEF3"/>
      </bottom>
      <diagonal/>
    </border>
    <border>
      <left/>
      <right style="thin">
        <color rgb="FFDAEEF3"/>
      </right>
      <top/>
      <bottom style="thin">
        <color rgb="FFDAEEF3"/>
      </bottom>
      <diagonal/>
    </border>
    <border>
      <left style="thin">
        <color rgb="FFDAEEF3"/>
      </left>
      <right style="thin">
        <color rgb="FFDAEEF3"/>
      </right>
      <top/>
      <bottom style="thin">
        <color rgb="FFDAEEF3"/>
      </bottom>
      <diagonal/>
    </border>
    <border>
      <left/>
      <right style="thin">
        <color rgb="FFDAEEF3"/>
      </right>
      <top style="thin">
        <color rgb="FFDAEEF3"/>
      </top>
      <bottom style="thin">
        <color rgb="FF31869B"/>
      </bottom>
      <diagonal/>
    </border>
    <border>
      <left style="thin">
        <color rgb="FFDAEEF3"/>
      </left>
      <right style="thin">
        <color rgb="FFDAEEF3"/>
      </right>
      <top style="thin">
        <color rgb="FFDAEEF3"/>
      </top>
      <bottom style="thin">
        <color rgb="FF31869B"/>
      </bottom>
      <diagonal/>
    </border>
    <border>
      <left style="thin">
        <color rgb="FFDAEEF3"/>
      </left>
      <right/>
      <top style="thin">
        <color rgb="FFDAEEF3"/>
      </top>
      <bottom style="thin">
        <color rgb="FF31869B"/>
      </bottom>
      <diagonal/>
    </border>
    <border>
      <left style="thin">
        <color rgb="FFDAEEF3"/>
      </left>
      <right style="thin">
        <color rgb="FFDAEEF3"/>
      </right>
      <top style="thin">
        <color rgb="FFDAEEF3"/>
      </top>
      <bottom style="thin">
        <color rgb="FFDAEEF3"/>
      </bottom>
      <diagonal/>
    </border>
    <border>
      <left style="thin">
        <color rgb="FF31869B"/>
      </left>
      <right/>
      <top style="thin">
        <color rgb="FF31869B"/>
      </top>
      <bottom style="thin">
        <color rgb="FF31869B"/>
      </bottom>
      <diagonal/>
    </border>
    <border>
      <left/>
      <right style="thin">
        <color rgb="FF31869B"/>
      </right>
      <top style="thin">
        <color rgb="FF31869B"/>
      </top>
      <bottom style="thin">
        <color rgb="FF31869B"/>
      </bottom>
      <diagonal/>
    </border>
    <border>
      <left style="thin">
        <color rgb="FFD9D9D9"/>
      </left>
      <right/>
      <top style="thin">
        <color rgb="FFD9D9D9"/>
      </top>
      <bottom style="thin">
        <color rgb="FFD9D9D9"/>
      </bottom>
      <diagonal/>
    </border>
    <border>
      <left style="thin">
        <color rgb="FFD9D9D9"/>
      </left>
      <right style="thin">
        <color rgb="FFD9D9D9"/>
      </right>
      <top/>
      <bottom style="thin">
        <color rgb="FFD9D9D9"/>
      </bottom>
      <diagonal/>
    </border>
    <border>
      <left style="thin">
        <color rgb="FFDAEEF3"/>
      </left>
      <right style="thin">
        <color theme="8" tint="0.79989013336588644"/>
      </right>
      <top style="thin">
        <color rgb="FFDAEEF3"/>
      </top>
      <bottom style="thin">
        <color rgb="FFDAEEF3"/>
      </bottom>
      <diagonal/>
    </border>
    <border>
      <left style="thin">
        <color theme="8" tint="0.79989013336588644"/>
      </left>
      <right style="thin">
        <color rgb="FFDAEEF3"/>
      </right>
      <top style="thin">
        <color rgb="FFDAEEF3"/>
      </top>
      <bottom style="thin">
        <color rgb="FFDAEEF3"/>
      </bottom>
      <diagonal/>
    </border>
    <border>
      <left style="thin">
        <color rgb="FFDAEEF3"/>
      </left>
      <right style="thin">
        <color theme="8" tint="0.79989013336588644"/>
      </right>
      <top style="thin">
        <color rgb="FFDAEEF3"/>
      </top>
      <bottom/>
      <diagonal/>
    </border>
    <border>
      <left style="thin">
        <color theme="8" tint="0.79989013336588644"/>
      </left>
      <right style="thin">
        <color rgb="FFDAEEF3"/>
      </right>
      <top style="thin">
        <color rgb="FFDAEEF3"/>
      </top>
      <bottom/>
      <diagonal/>
    </border>
    <border>
      <left/>
      <right style="thin">
        <color theme="8" tint="0.79989013336588644"/>
      </right>
      <top/>
      <bottom/>
      <diagonal/>
    </border>
    <border>
      <left style="thin">
        <color rgb="FFDAEEF3"/>
      </left>
      <right/>
      <top style="thin">
        <color rgb="FFDAEEF3"/>
      </top>
      <bottom style="thin">
        <color rgb="FFDAEEF3"/>
      </bottom>
      <diagonal/>
    </border>
    <border>
      <left style="thin">
        <color rgb="FFDAEEF3"/>
      </left>
      <right style="thin">
        <color rgb="FF31869B"/>
      </right>
      <top style="thin">
        <color rgb="FFDAEEF3"/>
      </top>
      <bottom style="thin">
        <color rgb="FFDAEEF3"/>
      </bottom>
      <diagonal/>
    </border>
    <border>
      <left style="thin">
        <color rgb="FFDAEEF3"/>
      </left>
      <right style="medium">
        <color rgb="FF31869B"/>
      </right>
      <top style="thin">
        <color rgb="FFDAEEF3"/>
      </top>
      <bottom style="thin">
        <color rgb="FFDAEEF3"/>
      </bottom>
      <diagonal/>
    </border>
    <border>
      <left/>
      <right style="medium">
        <color rgb="FF31869B"/>
      </right>
      <top style="medium">
        <color rgb="FF31869B"/>
      </top>
      <bottom style="medium">
        <color rgb="FF31869B"/>
      </bottom>
      <diagonal/>
    </border>
    <border>
      <left style="thin">
        <color theme="8" tint="0.79989013336588644"/>
      </left>
      <right/>
      <top style="thin">
        <color theme="8" tint="0.79989013336588644"/>
      </top>
      <bottom/>
      <diagonal/>
    </border>
    <border>
      <left style="thin">
        <color theme="8" tint="-0.249977111117893"/>
      </left>
      <right style="thin">
        <color theme="8" tint="-0.249977111117893"/>
      </right>
      <top style="thin">
        <color theme="8" tint="-0.249977111117893"/>
      </top>
      <bottom/>
      <diagonal/>
    </border>
    <border>
      <left/>
      <right style="thin">
        <color theme="8" tint="0.79989013336588644"/>
      </right>
      <top style="thin">
        <color theme="8" tint="0.79989013336588644"/>
      </top>
      <bottom/>
      <diagonal/>
    </border>
    <border>
      <left/>
      <right/>
      <top style="thin">
        <color theme="8" tint="0.79989013336588644"/>
      </top>
      <bottom/>
      <diagonal/>
    </border>
    <border>
      <left style="thin">
        <color theme="8" tint="0.79989013336588644"/>
      </left>
      <right style="thin">
        <color theme="8" tint="0.79989013336588644"/>
      </right>
      <top/>
      <bottom style="thin">
        <color theme="8" tint="0.79989013336588644"/>
      </bottom>
      <diagonal/>
    </border>
    <border>
      <left style="thin">
        <color theme="8" tint="0.79989013336588644"/>
      </left>
      <right/>
      <top/>
      <bottom style="thin">
        <color theme="8" tint="0.79998168889431442"/>
      </bottom>
      <diagonal/>
    </border>
    <border>
      <left/>
      <right/>
      <top/>
      <bottom style="thin">
        <color theme="8" tint="0.79998168889431442"/>
      </bottom>
      <diagonal/>
    </border>
    <border>
      <left/>
      <right/>
      <top style="thin">
        <color rgb="FFD9D9D9"/>
      </top>
      <bottom style="thin">
        <color rgb="FFD9D9D9"/>
      </bottom>
      <diagonal/>
    </border>
    <border>
      <left/>
      <right style="thin">
        <color rgb="FFD9D9D9"/>
      </right>
      <top style="thin">
        <color rgb="FFD9D9D9"/>
      </top>
      <bottom style="thin">
        <color rgb="FFD9D9D9"/>
      </bottom>
      <diagonal/>
    </border>
    <border>
      <left style="thin">
        <color theme="8" tint="0.79998168889431442"/>
      </left>
      <right/>
      <top style="thin">
        <color theme="8" tint="0.79998168889431442"/>
      </top>
      <bottom/>
      <diagonal/>
    </border>
    <border>
      <left style="thin">
        <color rgb="FFD9D9D9"/>
      </left>
      <right style="thin">
        <color rgb="FFD9D9D9"/>
      </right>
      <top style="thin">
        <color rgb="FFD9D9D9"/>
      </top>
      <bottom/>
      <diagonal/>
    </border>
    <border>
      <left style="thin">
        <color rgb="FFD9D9D9"/>
      </left>
      <right style="thin">
        <color rgb="FFD9D9D9"/>
      </right>
      <top/>
      <bottom/>
      <diagonal/>
    </border>
    <border>
      <left style="thin">
        <color rgb="FFD9D9D9"/>
      </left>
      <right/>
      <top/>
      <bottom/>
      <diagonal/>
    </border>
    <border>
      <left style="thin">
        <color theme="0" tint="-0.14999847407452621"/>
      </left>
      <right style="thin">
        <color theme="0" tint="-0.14999847407452621"/>
      </right>
      <top style="thin">
        <color theme="0" tint="-0.14999847407452621"/>
      </top>
      <bottom/>
      <diagonal/>
    </border>
    <border>
      <left style="thin">
        <color rgb="FFD9D9D9"/>
      </left>
      <right/>
      <top style="thin">
        <color theme="0" tint="-0.14999847407452621"/>
      </top>
      <bottom style="thin">
        <color rgb="FFD9D9D9"/>
      </bottom>
      <diagonal/>
    </border>
    <border>
      <left/>
      <right/>
      <top style="thin">
        <color theme="0" tint="-0.14999847407452621"/>
      </top>
      <bottom style="thin">
        <color rgb="FFD9D9D9"/>
      </bottom>
      <diagonal/>
    </border>
    <border>
      <left/>
      <right style="thin">
        <color rgb="FFD9D9D9"/>
      </right>
      <top style="thin">
        <color theme="0" tint="-0.14999847407452621"/>
      </top>
      <bottom style="thin">
        <color rgb="FFD9D9D9"/>
      </bottom>
      <diagonal/>
    </border>
  </borders>
  <cellStyleXfs count="3">
    <xf numFmtId="0" fontId="0" fillId="0" borderId="0"/>
    <xf numFmtId="9" fontId="1" fillId="0" borderId="0" applyBorder="0" applyAlignment="0" applyProtection="0"/>
    <xf numFmtId="0" fontId="55" fillId="0" borderId="0" applyNumberFormat="0" applyFill="0" applyBorder="0" applyAlignment="0" applyProtection="0"/>
  </cellStyleXfs>
  <cellXfs count="189">
    <xf numFmtId="0" fontId="0" fillId="0" borderId="0" xfId="0"/>
    <xf numFmtId="9" fontId="1" fillId="0" borderId="0" xfId="1" applyProtection="1"/>
    <xf numFmtId="4" fontId="21" fillId="9" borderId="6" xfId="0" applyNumberFormat="1" applyFont="1" applyFill="1" applyBorder="1" applyAlignment="1" applyProtection="1">
      <alignment horizontal="center" vertical="center"/>
      <protection locked="0"/>
    </xf>
    <xf numFmtId="0" fontId="26" fillId="0" borderId="0" xfId="0" applyFont="1"/>
    <xf numFmtId="0" fontId="32" fillId="10" borderId="39"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32" fillId="10" borderId="40"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3" fontId="21" fillId="11" borderId="17" xfId="0" applyNumberFormat="1" applyFont="1" applyFill="1" applyBorder="1" applyAlignment="1" applyProtection="1">
      <alignment horizontal="center" vertical="center"/>
      <protection locked="0"/>
    </xf>
    <xf numFmtId="3" fontId="21" fillId="9" borderId="17" xfId="0" applyNumberFormat="1" applyFont="1" applyFill="1" applyBorder="1" applyAlignment="1" applyProtection="1">
      <alignment horizontal="center" vertical="center"/>
      <protection locked="0"/>
    </xf>
    <xf numFmtId="49" fontId="60" fillId="11" borderId="17" xfId="0" applyNumberFormat="1" applyFont="1" applyFill="1" applyBorder="1" applyAlignment="1" applyProtection="1">
      <alignment horizontal="center" vertical="center"/>
      <protection locked="0"/>
    </xf>
    <xf numFmtId="3" fontId="21" fillId="9" borderId="6" xfId="0" applyNumberFormat="1" applyFont="1" applyFill="1" applyBorder="1" applyAlignment="1" applyProtection="1">
      <alignment horizontal="center" vertical="center"/>
      <protection locked="0"/>
    </xf>
    <xf numFmtId="0" fontId="44" fillId="4" borderId="1" xfId="0" applyFont="1" applyFill="1" applyBorder="1" applyAlignment="1">
      <alignment horizontal="left" vertical="center" wrapText="1" indent="1"/>
    </xf>
    <xf numFmtId="0" fontId="44" fillId="4" borderId="1" xfId="0" applyFont="1" applyFill="1" applyBorder="1" applyAlignment="1">
      <alignment horizontal="left" vertical="center" wrapText="1"/>
    </xf>
    <xf numFmtId="0" fontId="44" fillId="4" borderId="3" xfId="0" applyFont="1" applyFill="1" applyBorder="1" applyAlignment="1">
      <alignment horizontal="left" vertical="center" wrapText="1" indent="1"/>
    </xf>
    <xf numFmtId="0" fontId="44" fillId="4" borderId="0" xfId="0" applyFont="1" applyFill="1" applyAlignment="1">
      <alignment horizontal="left" vertical="center" wrapText="1" indent="1"/>
    </xf>
    <xf numFmtId="0" fontId="39" fillId="0" borderId="0" xfId="0" applyFont="1"/>
    <xf numFmtId="0" fontId="8" fillId="12" borderId="25" xfId="0" applyFont="1" applyFill="1" applyBorder="1" applyAlignment="1">
      <alignment horizontal="center" vertical="center"/>
    </xf>
    <xf numFmtId="0" fontId="11" fillId="5" borderId="26" xfId="0" applyFont="1" applyFill="1" applyBorder="1" applyAlignment="1">
      <alignment horizontal="left" vertical="center" wrapText="1" indent="1"/>
    </xf>
    <xf numFmtId="0" fontId="11" fillId="8" borderId="26" xfId="0" applyFont="1" applyFill="1" applyBorder="1" applyAlignment="1">
      <alignment horizontal="left" vertical="center" wrapText="1" indent="1"/>
    </xf>
    <xf numFmtId="0" fontId="11" fillId="17" borderId="25" xfId="0" applyFont="1" applyFill="1" applyBorder="1" applyAlignment="1">
      <alignment horizontal="center" vertical="center" wrapText="1"/>
    </xf>
    <xf numFmtId="0" fontId="12" fillId="8" borderId="27" xfId="0" applyFont="1" applyFill="1" applyBorder="1" applyAlignment="1">
      <alignment horizontal="left" vertical="center"/>
    </xf>
    <xf numFmtId="3" fontId="61" fillId="5" borderId="28" xfId="0" applyNumberFormat="1" applyFont="1" applyFill="1" applyBorder="1" applyAlignment="1">
      <alignment horizontal="center" vertical="center"/>
    </xf>
    <xf numFmtId="0" fontId="7" fillId="3" borderId="25" xfId="0" applyFont="1" applyFill="1" applyBorder="1" applyAlignment="1">
      <alignment horizontal="center" vertical="center" wrapText="1"/>
    </xf>
    <xf numFmtId="164" fontId="61" fillId="5" borderId="28" xfId="0" applyNumberFormat="1" applyFont="1" applyFill="1" applyBorder="1" applyAlignment="1">
      <alignment horizontal="center" vertical="center"/>
    </xf>
    <xf numFmtId="164" fontId="62" fillId="5" borderId="28" xfId="0" applyNumberFormat="1" applyFont="1" applyFill="1" applyBorder="1" applyAlignment="1">
      <alignment horizontal="center" vertical="center"/>
    </xf>
    <xf numFmtId="0" fontId="12" fillId="10" borderId="27" xfId="0" applyFont="1" applyFill="1" applyBorder="1" applyAlignment="1">
      <alignment horizontal="left" vertical="center"/>
    </xf>
    <xf numFmtId="0" fontId="63" fillId="10" borderId="28" xfId="0" applyFont="1" applyFill="1" applyBorder="1" applyAlignment="1">
      <alignment horizontal="center" vertical="center" wrapText="1"/>
    </xf>
    <xf numFmtId="0" fontId="0" fillId="0" borderId="0" xfId="0" applyAlignment="1">
      <alignment wrapText="1"/>
    </xf>
    <xf numFmtId="0" fontId="11" fillId="5" borderId="3" xfId="0" applyFont="1" applyFill="1" applyBorder="1" applyAlignment="1">
      <alignment horizontal="left" vertical="center" wrapText="1" indent="1"/>
    </xf>
    <xf numFmtId="0" fontId="11" fillId="8" borderId="3" xfId="0" applyFont="1" applyFill="1" applyBorder="1" applyAlignment="1">
      <alignment horizontal="left" vertical="center" wrapText="1" indent="1"/>
    </xf>
    <xf numFmtId="0" fontId="7" fillId="3" borderId="1" xfId="0" applyFont="1" applyFill="1" applyBorder="1" applyAlignment="1">
      <alignment horizontal="center" vertical="center" wrapText="1"/>
    </xf>
    <xf numFmtId="0" fontId="12" fillId="8" borderId="1" xfId="0" applyFont="1" applyFill="1" applyBorder="1" applyAlignment="1">
      <alignment horizontal="left" vertical="center" wrapText="1"/>
    </xf>
    <xf numFmtId="164" fontId="22" fillId="5" borderId="2" xfId="0" applyNumberFormat="1" applyFont="1" applyFill="1" applyBorder="1" applyAlignment="1">
      <alignment horizontal="center" vertical="center" wrapText="1"/>
    </xf>
    <xf numFmtId="0" fontId="12" fillId="8" borderId="1" xfId="0" applyFont="1" applyFill="1" applyBorder="1" applyAlignment="1">
      <alignment horizontal="left" vertical="center"/>
    </xf>
    <xf numFmtId="4" fontId="22" fillId="5" borderId="2" xfId="0" applyNumberFormat="1" applyFont="1" applyFill="1" applyBorder="1" applyAlignment="1">
      <alignment horizontal="center" vertical="center"/>
    </xf>
    <xf numFmtId="0" fontId="59" fillId="3" borderId="1" xfId="0" applyFont="1" applyFill="1" applyBorder="1" applyAlignment="1">
      <alignment horizontal="center" vertical="center" wrapText="1"/>
    </xf>
    <xf numFmtId="0" fontId="44" fillId="5" borderId="3" xfId="0" applyFont="1" applyFill="1" applyBorder="1" applyAlignment="1">
      <alignment horizontal="left" vertical="center" wrapText="1" indent="1"/>
    </xf>
    <xf numFmtId="0" fontId="44" fillId="8" borderId="3" xfId="0" applyFont="1" applyFill="1" applyBorder="1" applyAlignment="1">
      <alignment horizontal="left" vertical="center" wrapText="1" indent="1"/>
    </xf>
    <xf numFmtId="0" fontId="27" fillId="0" borderId="0" xfId="0" applyFont="1" applyAlignment="1">
      <alignment horizontal="center"/>
    </xf>
    <xf numFmtId="0" fontId="44" fillId="4" borderId="3" xfId="0" applyFont="1" applyFill="1" applyBorder="1" applyAlignment="1">
      <alignment horizontal="left" vertical="center" wrapText="1"/>
    </xf>
    <xf numFmtId="0" fontId="8" fillId="5" borderId="1" xfId="0" applyFont="1" applyFill="1" applyBorder="1" applyAlignment="1">
      <alignment horizontal="center" vertical="center"/>
    </xf>
    <xf numFmtId="0" fontId="14" fillId="0" borderId="0" xfId="0" applyFont="1"/>
    <xf numFmtId="0" fontId="51" fillId="0" borderId="0" xfId="0" applyFont="1"/>
    <xf numFmtId="0" fontId="25" fillId="10" borderId="15" xfId="0" applyFont="1" applyFill="1" applyBorder="1" applyAlignment="1">
      <alignment horizontal="left" vertical="center" wrapText="1" indent="1"/>
    </xf>
    <xf numFmtId="0" fontId="7" fillId="3" borderId="1" xfId="0" applyFont="1" applyFill="1" applyBorder="1" applyAlignment="1">
      <alignment horizontal="center" vertical="center"/>
    </xf>
    <xf numFmtId="0" fontId="7" fillId="3" borderId="5" xfId="0" applyFont="1" applyFill="1" applyBorder="1" applyAlignment="1">
      <alignment horizontal="center" vertical="center"/>
    </xf>
    <xf numFmtId="0" fontId="8" fillId="4" borderId="1" xfId="0" applyFont="1" applyFill="1" applyBorder="1" applyAlignment="1">
      <alignment horizontal="center" vertical="center"/>
    </xf>
    <xf numFmtId="0" fontId="33" fillId="10" borderId="3" xfId="0" applyFont="1" applyFill="1" applyBorder="1" applyAlignment="1">
      <alignment horizontal="left" vertical="center" wrapText="1" indent="1"/>
    </xf>
    <xf numFmtId="164" fontId="17" fillId="5" borderId="6" xfId="0" applyNumberFormat="1" applyFont="1" applyFill="1" applyBorder="1" applyAlignment="1">
      <alignment horizontal="center" vertical="center"/>
    </xf>
    <xf numFmtId="0" fontId="10" fillId="10" borderId="4" xfId="0" applyFont="1" applyFill="1" applyBorder="1" applyAlignment="1">
      <alignment horizontal="center" vertical="center" wrapText="1"/>
    </xf>
    <xf numFmtId="0" fontId="33" fillId="16" borderId="3" xfId="0" applyFont="1" applyFill="1" applyBorder="1" applyAlignment="1">
      <alignment horizontal="left" vertical="center" wrapText="1" indent="1"/>
    </xf>
    <xf numFmtId="0" fontId="10" fillId="16" borderId="4" xfId="0" applyFont="1" applyFill="1" applyBorder="1" applyAlignment="1">
      <alignment horizontal="center" vertical="center"/>
    </xf>
    <xf numFmtId="4" fontId="17" fillId="5" borderId="6" xfId="0" applyNumberFormat="1" applyFont="1" applyFill="1" applyBorder="1" applyAlignment="1">
      <alignment horizontal="center" vertical="center"/>
    </xf>
    <xf numFmtId="0" fontId="10" fillId="10" borderId="4" xfId="0" applyFont="1" applyFill="1" applyBorder="1" applyAlignment="1">
      <alignment horizontal="center" vertical="center"/>
    </xf>
    <xf numFmtId="0" fontId="8" fillId="4" borderId="5" xfId="0" applyFont="1" applyFill="1" applyBorder="1" applyAlignment="1">
      <alignment horizontal="center" vertical="center"/>
    </xf>
    <xf numFmtId="0" fontId="33" fillId="10" borderId="29" xfId="0" applyFont="1" applyFill="1" applyBorder="1" applyAlignment="1">
      <alignment horizontal="left" vertical="center" wrapText="1" indent="1"/>
    </xf>
    <xf numFmtId="164" fontId="17" fillId="5" borderId="30" xfId="0" applyNumberFormat="1" applyFont="1" applyFill="1" applyBorder="1" applyAlignment="1">
      <alignment horizontal="center" vertical="center"/>
    </xf>
    <xf numFmtId="0" fontId="10" fillId="10" borderId="31" xfId="0" applyFont="1" applyFill="1" applyBorder="1" applyAlignment="1">
      <alignment horizontal="center" vertical="center"/>
    </xf>
    <xf numFmtId="0" fontId="8" fillId="12" borderId="15" xfId="0" applyFont="1" applyFill="1" applyBorder="1" applyAlignment="1">
      <alignment horizontal="center" vertical="center"/>
    </xf>
    <xf numFmtId="0" fontId="9" fillId="16" borderId="15" xfId="0" applyFont="1" applyFill="1" applyBorder="1" applyAlignment="1">
      <alignment horizontal="left" vertical="center" wrapText="1" indent="1"/>
    </xf>
    <xf numFmtId="0" fontId="9" fillId="10" borderId="15" xfId="0" applyFont="1" applyFill="1" applyBorder="1" applyAlignment="1">
      <alignment horizontal="left" vertical="center" wrapText="1" indent="1"/>
    </xf>
    <xf numFmtId="0" fontId="8" fillId="4" borderId="33" xfId="0" applyFont="1" applyFill="1" applyBorder="1" applyAlignment="1">
      <alignment horizontal="center" vertical="center"/>
    </xf>
    <xf numFmtId="0" fontId="9" fillId="16" borderId="33" xfId="0" applyFont="1" applyFill="1" applyBorder="1" applyAlignment="1">
      <alignment horizontal="left" vertical="center" wrapText="1" indent="1"/>
    </xf>
    <xf numFmtId="0" fontId="9" fillId="10" borderId="5" xfId="0" applyFont="1" applyFill="1" applyBorder="1" applyAlignment="1">
      <alignment horizontal="left" vertical="center" wrapText="1" indent="1"/>
    </xf>
    <xf numFmtId="0" fontId="8" fillId="4" borderId="15" xfId="0" applyFont="1" applyFill="1" applyBorder="1" applyAlignment="1">
      <alignment horizontal="center" vertical="center"/>
    </xf>
    <xf numFmtId="0" fontId="27" fillId="13" borderId="10" xfId="0" applyFont="1" applyFill="1" applyBorder="1" applyAlignment="1">
      <alignment horizontal="center" vertical="center" wrapText="1"/>
    </xf>
    <xf numFmtId="0" fontId="27" fillId="13" borderId="11" xfId="0" applyFont="1" applyFill="1" applyBorder="1" applyAlignment="1">
      <alignment horizontal="center" vertical="center" wrapText="1"/>
    </xf>
    <xf numFmtId="0" fontId="27" fillId="13" borderId="9" xfId="0" applyFont="1" applyFill="1" applyBorder="1" applyAlignment="1">
      <alignment horizontal="center" vertical="center" wrapText="1"/>
    </xf>
    <xf numFmtId="0" fontId="27" fillId="13" borderId="0" xfId="0" applyFont="1" applyFill="1" applyAlignment="1">
      <alignment horizontal="center" vertical="center" wrapText="1"/>
    </xf>
    <xf numFmtId="0" fontId="33" fillId="0" borderId="12" xfId="0" applyFont="1" applyBorder="1" applyAlignment="1">
      <alignment horizontal="center" vertical="center" wrapText="1"/>
    </xf>
    <xf numFmtId="0" fontId="33" fillId="0" borderId="13" xfId="0" applyFont="1" applyBorder="1" applyAlignment="1">
      <alignment horizontal="center" vertical="center" wrapText="1"/>
    </xf>
    <xf numFmtId="164" fontId="33" fillId="0" borderId="13" xfId="0" applyNumberFormat="1" applyFont="1" applyBorder="1" applyAlignment="1">
      <alignment horizontal="center" vertical="center" wrapText="1"/>
    </xf>
    <xf numFmtId="4" fontId="33" fillId="0" borderId="13" xfId="0" applyNumberFormat="1" applyFont="1" applyBorder="1" applyAlignment="1">
      <alignment horizontal="center" vertical="center" wrapText="1"/>
    </xf>
    <xf numFmtId="0" fontId="33" fillId="0" borderId="13" xfId="0" applyFont="1" applyBorder="1" applyAlignment="1">
      <alignment horizontal="left" vertical="top" wrapText="1"/>
    </xf>
    <xf numFmtId="0" fontId="33" fillId="0" borderId="14" xfId="0" applyFont="1" applyBorder="1" applyAlignment="1">
      <alignment horizontal="center" vertical="center" wrapText="1"/>
    </xf>
    <xf numFmtId="0" fontId="33" fillId="0" borderId="14" xfId="0" applyFont="1" applyBorder="1" applyAlignment="1">
      <alignment horizontal="left" vertical="center" wrapText="1"/>
    </xf>
    <xf numFmtId="0" fontId="8" fillId="4" borderId="1" xfId="0" applyFont="1" applyFill="1" applyBorder="1" applyAlignment="1">
      <alignment horizontal="center" vertical="center" wrapText="1"/>
    </xf>
    <xf numFmtId="0" fontId="11" fillId="4" borderId="3" xfId="0" applyFont="1" applyFill="1" applyBorder="1" applyAlignment="1">
      <alignment horizontal="left" vertical="center" wrapText="1"/>
    </xf>
    <xf numFmtId="0" fontId="11" fillId="12" borderId="15" xfId="0" applyFont="1" applyFill="1" applyBorder="1" applyAlignment="1">
      <alignment horizontal="left" vertical="center" wrapText="1"/>
    </xf>
    <xf numFmtId="0" fontId="11" fillId="12" borderId="15" xfId="0" applyFont="1" applyFill="1" applyBorder="1" applyAlignment="1">
      <alignment horizontal="left" vertical="center" wrapText="1" indent="1"/>
    </xf>
    <xf numFmtId="0" fontId="12" fillId="0" borderId="0" xfId="0" applyFont="1"/>
    <xf numFmtId="0" fontId="9" fillId="10" borderId="20" xfId="0" applyFont="1" applyFill="1" applyBorder="1" applyAlignment="1">
      <alignment horizontal="left" vertical="center" wrapText="1" indent="1"/>
    </xf>
    <xf numFmtId="0" fontId="9" fillId="10" borderId="21" xfId="0" applyFont="1" applyFill="1" applyBorder="1" applyAlignment="1">
      <alignment horizontal="left" vertical="center" wrapText="1" indent="1"/>
    </xf>
    <xf numFmtId="0" fontId="4" fillId="6" borderId="4" xfId="0" applyFont="1" applyFill="1" applyBorder="1" applyAlignment="1">
      <alignment horizontal="left" vertical="center" wrapText="1" indent="1"/>
    </xf>
    <xf numFmtId="0" fontId="4" fillId="6" borderId="1" xfId="0" applyFont="1" applyFill="1" applyBorder="1" applyAlignment="1">
      <alignment horizontal="left" vertical="center" wrapText="1" indent="1"/>
    </xf>
    <xf numFmtId="0" fontId="9" fillId="5" borderId="1" xfId="0" applyFont="1" applyFill="1" applyBorder="1" applyAlignment="1">
      <alignment horizontal="left" vertical="center" wrapText="1" indent="1"/>
    </xf>
    <xf numFmtId="0" fontId="4" fillId="5" borderId="1" xfId="0" applyFont="1" applyFill="1" applyBorder="1" applyAlignment="1">
      <alignment horizontal="left" vertical="center" wrapText="1" indent="1"/>
    </xf>
    <xf numFmtId="0" fontId="33" fillId="18" borderId="1" xfId="0" applyFont="1" applyFill="1" applyBorder="1" applyAlignment="1">
      <alignment horizontal="left" vertical="center" wrapText="1" indent="1"/>
    </xf>
    <xf numFmtId="0" fontId="9" fillId="0" borderId="1" xfId="0" applyFont="1" applyBorder="1" applyAlignment="1">
      <alignment horizontal="left" vertical="center" wrapText="1" indent="1"/>
    </xf>
    <xf numFmtId="0" fontId="4" fillId="0" borderId="1" xfId="0" applyFont="1" applyBorder="1" applyAlignment="1">
      <alignment horizontal="left" vertical="center" wrapText="1" indent="1"/>
    </xf>
    <xf numFmtId="0" fontId="9" fillId="5" borderId="5" xfId="0" applyFont="1" applyFill="1" applyBorder="1" applyAlignment="1">
      <alignment horizontal="left" vertical="center" wrapText="1" indent="1"/>
    </xf>
    <xf numFmtId="0" fontId="4" fillId="5" borderId="5" xfId="0" applyFont="1" applyFill="1" applyBorder="1" applyAlignment="1">
      <alignment horizontal="left" vertical="center" wrapText="1" indent="1"/>
    </xf>
    <xf numFmtId="0" fontId="9" fillId="10" borderId="22" xfId="0" applyFont="1" applyFill="1" applyBorder="1" applyAlignment="1">
      <alignment horizontal="left" vertical="center" wrapText="1" indent="1"/>
    </xf>
    <xf numFmtId="0" fontId="9" fillId="10" borderId="23" xfId="0" applyFont="1" applyFill="1" applyBorder="1" applyAlignment="1">
      <alignment horizontal="left" vertical="center" wrapText="1" indent="1"/>
    </xf>
    <xf numFmtId="0" fontId="9" fillId="6" borderId="1" xfId="0" applyFont="1" applyFill="1" applyBorder="1" applyAlignment="1">
      <alignment horizontal="left" vertical="center" wrapText="1" indent="1"/>
    </xf>
    <xf numFmtId="0" fontId="24" fillId="5" borderId="1" xfId="0" applyFont="1" applyFill="1" applyBorder="1" applyAlignment="1" applyProtection="1">
      <alignment horizontal="left" vertical="center" wrapText="1" indent="1"/>
      <protection locked="0"/>
    </xf>
    <xf numFmtId="0" fontId="24" fillId="5" borderId="1" xfId="0" applyFont="1" applyFill="1" applyBorder="1" applyAlignment="1">
      <alignment horizontal="left" vertical="center" wrapText="1" indent="1"/>
    </xf>
    <xf numFmtId="0" fontId="3" fillId="3" borderId="0" xfId="0" applyFont="1" applyFill="1" applyAlignment="1">
      <alignment horizontal="center" vertical="center"/>
    </xf>
    <xf numFmtId="0" fontId="9" fillId="16" borderId="22" xfId="0" applyFont="1" applyFill="1" applyBorder="1" applyAlignment="1">
      <alignment horizontal="left" vertical="center" wrapText="1" indent="1"/>
    </xf>
    <xf numFmtId="0" fontId="9" fillId="16" borderId="23" xfId="0" applyFont="1" applyFill="1" applyBorder="1" applyAlignment="1">
      <alignment horizontal="left" vertical="center" wrapText="1" indent="1"/>
    </xf>
    <xf numFmtId="0" fontId="4" fillId="5" borderId="4" xfId="0" applyFont="1" applyFill="1" applyBorder="1" applyAlignment="1">
      <alignment horizontal="left" vertical="center" wrapText="1" indent="1"/>
    </xf>
    <xf numFmtId="0" fontId="30" fillId="16" borderId="8" xfId="0" applyFont="1" applyFill="1" applyBorder="1" applyAlignment="1">
      <alignment horizontal="left" vertical="center" wrapText="1" indent="1"/>
    </xf>
    <xf numFmtId="0" fontId="30" fillId="16" borderId="0" xfId="0" applyFont="1" applyFill="1" applyAlignment="1">
      <alignment horizontal="left" vertical="center" wrapText="1" indent="1"/>
    </xf>
    <xf numFmtId="0" fontId="30" fillId="16" borderId="24" xfId="0" applyFont="1" applyFill="1" applyBorder="1" applyAlignment="1">
      <alignment horizontal="left" vertical="center" wrapText="1" indent="1"/>
    </xf>
    <xf numFmtId="0" fontId="2" fillId="2" borderId="0" xfId="0" applyFont="1" applyFill="1" applyAlignment="1">
      <alignment horizontal="center" vertical="center" wrapText="1"/>
    </xf>
    <xf numFmtId="0" fontId="48" fillId="10" borderId="19" xfId="0" applyFont="1" applyFill="1" applyBorder="1" applyAlignment="1" applyProtection="1">
      <alignment horizontal="left" vertical="top" wrapText="1"/>
      <protection locked="0"/>
    </xf>
    <xf numFmtId="0" fontId="44" fillId="5" borderId="7" xfId="0" applyFont="1" applyFill="1" applyBorder="1" applyAlignment="1">
      <alignment horizontal="left" vertical="center" wrapText="1" indent="1"/>
    </xf>
    <xf numFmtId="0" fontId="34" fillId="3" borderId="0" xfId="0" applyFont="1" applyFill="1" applyAlignment="1">
      <alignment horizontal="center" vertical="center"/>
    </xf>
    <xf numFmtId="0" fontId="44" fillId="5" borderId="7" xfId="0" applyFont="1" applyFill="1" applyBorder="1" applyAlignment="1">
      <alignment horizontal="left" vertical="top" wrapText="1" indent="1"/>
    </xf>
    <xf numFmtId="0" fontId="33" fillId="5" borderId="7" xfId="0" applyFont="1" applyFill="1" applyBorder="1" applyAlignment="1">
      <alignment horizontal="left" vertical="center" wrapText="1" indent="1"/>
    </xf>
    <xf numFmtId="0" fontId="41" fillId="3" borderId="0" xfId="0" applyFont="1" applyFill="1" applyAlignment="1">
      <alignment horizontal="center" vertical="center"/>
    </xf>
    <xf numFmtId="0" fontId="42" fillId="3" borderId="0" xfId="0" applyFont="1" applyFill="1" applyAlignment="1">
      <alignment horizontal="center" vertical="center"/>
    </xf>
    <xf numFmtId="0" fontId="46" fillId="7" borderId="2" xfId="0" applyFont="1" applyFill="1" applyBorder="1" applyAlignment="1">
      <alignment horizontal="center" vertical="center" wrapText="1"/>
    </xf>
    <xf numFmtId="0" fontId="38" fillId="7" borderId="2" xfId="0" applyFont="1" applyFill="1" applyBorder="1" applyAlignment="1">
      <alignment horizontal="center" vertical="center" wrapText="1"/>
    </xf>
    <xf numFmtId="0" fontId="42" fillId="2" borderId="0" xfId="0" applyFont="1" applyFill="1" applyAlignment="1">
      <alignment horizontal="center" vertical="center"/>
    </xf>
    <xf numFmtId="0" fontId="41" fillId="2" borderId="0" xfId="0" applyFont="1" applyFill="1" applyAlignment="1">
      <alignment horizontal="center" vertical="center"/>
    </xf>
    <xf numFmtId="0" fontId="34" fillId="15" borderId="0" xfId="0" applyFont="1" applyFill="1" applyAlignment="1">
      <alignment horizontal="center" vertical="center"/>
    </xf>
    <xf numFmtId="0" fontId="33" fillId="10" borderId="39" xfId="0" applyFont="1" applyFill="1" applyBorder="1" applyAlignment="1">
      <alignment horizontal="left" vertical="center" wrapText="1" indent="1"/>
    </xf>
    <xf numFmtId="0" fontId="56" fillId="0" borderId="39" xfId="0" applyFont="1" applyBorder="1" applyAlignment="1">
      <alignment horizontal="left" indent="1"/>
    </xf>
    <xf numFmtId="0" fontId="40" fillId="0" borderId="0" xfId="0" applyFont="1" applyAlignment="1">
      <alignment horizontal="left" vertical="center"/>
    </xf>
    <xf numFmtId="0" fontId="57" fillId="10" borderId="18" xfId="0" applyFont="1" applyFill="1" applyBorder="1" applyAlignment="1">
      <alignment horizontal="left" vertical="center"/>
    </xf>
    <xf numFmtId="0" fontId="57" fillId="10" borderId="36" xfId="0" applyFont="1" applyFill="1" applyBorder="1" applyAlignment="1">
      <alignment horizontal="left" vertical="center"/>
    </xf>
    <xf numFmtId="0" fontId="57" fillId="10" borderId="37" xfId="0" applyFont="1" applyFill="1" applyBorder="1" applyAlignment="1">
      <alignment horizontal="left" vertical="center"/>
    </xf>
    <xf numFmtId="0" fontId="5" fillId="2" borderId="0" xfId="0" applyFont="1" applyFill="1" applyAlignment="1">
      <alignment horizontal="center" vertical="center" wrapText="1"/>
    </xf>
    <xf numFmtId="0" fontId="37" fillId="3" borderId="0" xfId="0" applyFont="1" applyFill="1" applyAlignment="1">
      <alignment horizontal="center" vertical="center"/>
    </xf>
    <xf numFmtId="0" fontId="6" fillId="15" borderId="0" xfId="0" applyFont="1" applyFill="1" applyAlignment="1">
      <alignment horizontal="center" vertical="center"/>
    </xf>
    <xf numFmtId="0" fontId="9" fillId="10" borderId="39" xfId="0" applyFont="1" applyFill="1" applyBorder="1" applyAlignment="1">
      <alignment horizontal="left" vertical="center" wrapText="1"/>
    </xf>
    <xf numFmtId="0" fontId="31" fillId="10" borderId="19" xfId="0" applyFont="1" applyFill="1" applyBorder="1" applyAlignment="1" applyProtection="1">
      <alignment horizontal="left" vertical="top" wrapText="1"/>
      <protection locked="0"/>
    </xf>
    <xf numFmtId="0" fontId="20" fillId="2" borderId="0" xfId="0" applyFont="1" applyFill="1" applyAlignment="1">
      <alignment horizontal="center" vertical="center" wrapText="1"/>
    </xf>
    <xf numFmtId="0" fontId="7" fillId="2" borderId="0" xfId="0" applyFont="1" applyFill="1" applyAlignment="1">
      <alignment horizontal="center" vertical="center" wrapText="1"/>
    </xf>
    <xf numFmtId="0" fontId="13" fillId="0" borderId="0" xfId="0" applyFont="1" applyAlignment="1">
      <alignment horizontal="left" vertical="center" wrapText="1"/>
    </xf>
    <xf numFmtId="0" fontId="11" fillId="5" borderId="7" xfId="0" applyFont="1" applyFill="1" applyBorder="1" applyAlignment="1">
      <alignment horizontal="left" vertical="center" wrapText="1" indent="1"/>
    </xf>
    <xf numFmtId="0" fontId="6" fillId="3" borderId="0" xfId="0" applyFont="1" applyFill="1" applyAlignment="1">
      <alignment horizontal="center" vertical="center" wrapText="1"/>
    </xf>
    <xf numFmtId="0" fontId="20" fillId="3" borderId="0" xfId="0" applyFont="1" applyFill="1" applyAlignment="1">
      <alignment horizontal="center" vertical="center" wrapText="1"/>
    </xf>
    <xf numFmtId="0" fontId="7" fillId="3" borderId="0" xfId="0" applyFont="1" applyFill="1" applyAlignment="1">
      <alignment horizontal="center" vertical="center" wrapText="1"/>
    </xf>
    <xf numFmtId="0" fontId="19" fillId="7" borderId="2" xfId="0" applyFont="1" applyFill="1" applyBorder="1" applyAlignment="1">
      <alignment horizontal="center" vertical="center" wrapText="1"/>
    </xf>
    <xf numFmtId="0" fontId="33" fillId="10" borderId="40" xfId="0" applyFont="1" applyFill="1" applyBorder="1" applyAlignment="1">
      <alignment horizontal="left" vertical="center" wrapText="1" indent="1"/>
    </xf>
    <xf numFmtId="0" fontId="0" fillId="0" borderId="41" xfId="0" applyBorder="1" applyAlignment="1">
      <alignment horizontal="left" indent="1"/>
    </xf>
    <xf numFmtId="0" fontId="31" fillId="10" borderId="19" xfId="0" applyFont="1" applyFill="1" applyBorder="1" applyAlignment="1" applyProtection="1">
      <alignment horizontal="left" vertical="center" wrapText="1" indent="1"/>
      <protection locked="0"/>
    </xf>
    <xf numFmtId="0" fontId="0" fillId="0" borderId="19" xfId="0" applyBorder="1" applyAlignment="1">
      <alignment horizontal="left" vertical="center" indent="1"/>
    </xf>
    <xf numFmtId="0" fontId="20" fillId="2" borderId="0" xfId="0" applyFont="1" applyFill="1" applyAlignment="1">
      <alignment horizontal="center" vertical="center"/>
    </xf>
    <xf numFmtId="0" fontId="7" fillId="2" borderId="0" xfId="0" applyFont="1" applyFill="1" applyAlignment="1">
      <alignment horizontal="center" vertical="center"/>
    </xf>
    <xf numFmtId="0" fontId="13" fillId="0" borderId="0" xfId="0" applyFont="1" applyAlignment="1">
      <alignment horizontal="left" vertical="center"/>
    </xf>
    <xf numFmtId="0" fontId="6" fillId="3" borderId="0" xfId="0" applyFont="1" applyFill="1" applyAlignment="1">
      <alignment horizontal="center" vertical="center"/>
    </xf>
    <xf numFmtId="0" fontId="44" fillId="5" borderId="42" xfId="0" applyFont="1" applyFill="1" applyBorder="1" applyAlignment="1">
      <alignment horizontal="left" vertical="center" wrapText="1" indent="1"/>
    </xf>
    <xf numFmtId="0" fontId="33" fillId="5" borderId="42" xfId="0" applyFont="1" applyFill="1" applyBorder="1" applyAlignment="1">
      <alignment horizontal="left" vertical="center" wrapText="1" indent="1"/>
    </xf>
    <xf numFmtId="0" fontId="20" fillId="3" borderId="0" xfId="0" applyFont="1" applyFill="1" applyAlignment="1">
      <alignment horizontal="center" vertical="center"/>
    </xf>
    <xf numFmtId="0" fontId="7" fillId="3" borderId="0" xfId="0" applyFont="1" applyFill="1" applyAlignment="1">
      <alignment horizontal="center" vertical="center"/>
    </xf>
    <xf numFmtId="0" fontId="58" fillId="10" borderId="43" xfId="2" applyFont="1" applyFill="1" applyBorder="1" applyAlignment="1" applyProtection="1">
      <alignment horizontal="left" vertical="center"/>
    </xf>
    <xf numFmtId="0" fontId="58" fillId="10" borderId="44" xfId="2" applyFont="1" applyFill="1" applyBorder="1" applyAlignment="1" applyProtection="1">
      <alignment horizontal="left" vertical="center"/>
    </xf>
    <xf numFmtId="0" fontId="58" fillId="10" borderId="45" xfId="2" applyFont="1" applyFill="1" applyBorder="1" applyAlignment="1" applyProtection="1">
      <alignment horizontal="left" vertical="center"/>
    </xf>
    <xf numFmtId="0" fontId="9" fillId="10" borderId="40" xfId="0" applyFont="1" applyFill="1" applyBorder="1" applyAlignment="1">
      <alignment horizontal="left" vertical="center" wrapText="1"/>
    </xf>
    <xf numFmtId="0" fontId="47" fillId="2" borderId="0" xfId="0" applyFont="1" applyFill="1" applyAlignment="1">
      <alignment horizontal="center" vertical="center" wrapText="1"/>
    </xf>
    <xf numFmtId="0" fontId="36" fillId="2" borderId="0" xfId="0" applyFont="1" applyFill="1" applyAlignment="1">
      <alignment horizontal="center" vertical="center" wrapText="1"/>
    </xf>
    <xf numFmtId="0" fontId="44" fillId="0" borderId="7" xfId="0" applyFont="1" applyBorder="1" applyAlignment="1">
      <alignment horizontal="left" vertical="center" wrapText="1" indent="1"/>
    </xf>
    <xf numFmtId="0" fontId="31" fillId="10" borderId="18" xfId="0" applyFont="1" applyFill="1" applyBorder="1" applyAlignment="1" applyProtection="1">
      <alignment horizontal="left" vertical="top" wrapText="1"/>
      <protection locked="0"/>
    </xf>
    <xf numFmtId="0" fontId="31" fillId="10" borderId="36" xfId="0" applyFont="1" applyFill="1" applyBorder="1" applyAlignment="1">
      <alignment horizontal="left" vertical="top" wrapText="1"/>
    </xf>
    <xf numFmtId="0" fontId="31" fillId="10" borderId="37" xfId="0" applyFont="1" applyFill="1" applyBorder="1" applyAlignment="1">
      <alignment horizontal="left" vertical="top" wrapText="1"/>
    </xf>
    <xf numFmtId="0" fontId="48" fillId="5" borderId="7" xfId="0" applyFont="1" applyFill="1" applyBorder="1" applyAlignment="1">
      <alignment horizontal="left" vertical="center" wrapText="1" indent="1"/>
    </xf>
    <xf numFmtId="0" fontId="13" fillId="0" borderId="0" xfId="0" applyFont="1" applyAlignment="1">
      <alignment horizontal="right" vertical="center"/>
    </xf>
    <xf numFmtId="0" fontId="11" fillId="9" borderId="6" xfId="0" applyFont="1" applyFill="1" applyBorder="1" applyAlignment="1" applyProtection="1">
      <alignment horizontal="left" vertical="top" wrapText="1" indent="1"/>
      <protection locked="0"/>
    </xf>
    <xf numFmtId="0" fontId="12" fillId="0" borderId="0" xfId="0" applyFont="1" applyAlignment="1">
      <alignment horizontal="right" vertical="center"/>
    </xf>
    <xf numFmtId="0" fontId="23" fillId="14" borderId="0" xfId="0" applyFont="1" applyFill="1" applyAlignment="1">
      <alignment horizontal="center" vertical="center"/>
    </xf>
    <xf numFmtId="0" fontId="0" fillId="14" borderId="0" xfId="0" applyFill="1" applyAlignment="1">
      <alignment vertical="center"/>
    </xf>
    <xf numFmtId="0" fontId="8" fillId="11" borderId="16" xfId="0" applyFont="1" applyFill="1" applyBorder="1" applyAlignment="1" applyProtection="1">
      <alignment horizontal="center" vertical="center"/>
      <protection locked="0"/>
    </xf>
    <xf numFmtId="0" fontId="0" fillId="0" borderId="17" xfId="0" applyBorder="1" applyAlignment="1">
      <alignment vertical="center"/>
    </xf>
    <xf numFmtId="0" fontId="29" fillId="10" borderId="0" xfId="0" applyFont="1" applyFill="1" applyAlignment="1">
      <alignment horizontal="left" vertical="center" wrapText="1" indent="2"/>
    </xf>
    <xf numFmtId="0" fontId="0" fillId="0" borderId="0" xfId="0" applyAlignment="1">
      <alignment horizontal="left" vertical="center" wrapText="1" indent="2"/>
    </xf>
    <xf numFmtId="0" fontId="9" fillId="10" borderId="18" xfId="0" applyFont="1" applyFill="1" applyBorder="1" applyAlignment="1">
      <alignment horizontal="left" vertical="center" wrapText="1"/>
    </xf>
    <xf numFmtId="0" fontId="9" fillId="10" borderId="36" xfId="0" applyFont="1" applyFill="1" applyBorder="1" applyAlignment="1">
      <alignment horizontal="left" vertical="center" wrapText="1"/>
    </xf>
    <xf numFmtId="0" fontId="6" fillId="15" borderId="18" xfId="0" applyFont="1" applyFill="1" applyBorder="1" applyAlignment="1">
      <alignment horizontal="center" vertical="center"/>
    </xf>
    <xf numFmtId="0" fontId="6" fillId="15" borderId="36" xfId="0" applyFont="1" applyFill="1" applyBorder="1" applyAlignment="1">
      <alignment horizontal="center" vertical="center"/>
    </xf>
    <xf numFmtId="0" fontId="6" fillId="15" borderId="37" xfId="0" applyFont="1" applyFill="1" applyBorder="1" applyAlignment="1">
      <alignment horizontal="center" vertical="center"/>
    </xf>
    <xf numFmtId="0" fontId="49" fillId="2" borderId="0" xfId="0" applyFont="1" applyFill="1" applyAlignment="1">
      <alignment horizontal="center" vertical="center" wrapText="1"/>
    </xf>
    <xf numFmtId="0" fontId="50" fillId="2" borderId="0" xfId="0" applyFont="1" applyFill="1" applyAlignment="1">
      <alignment horizontal="center" vertical="center" wrapText="1"/>
    </xf>
    <xf numFmtId="0" fontId="29" fillId="10" borderId="0" xfId="0" applyFont="1" applyFill="1" applyAlignment="1">
      <alignment horizontal="left" vertical="center" indent="2"/>
    </xf>
    <xf numFmtId="0" fontId="0" fillId="0" borderId="0" xfId="0" applyAlignment="1">
      <alignment horizontal="left" vertical="center" indent="2"/>
    </xf>
    <xf numFmtId="0" fontId="10" fillId="10" borderId="15" xfId="0" applyFont="1" applyFill="1" applyBorder="1" applyAlignment="1">
      <alignment horizontal="center" vertical="center"/>
    </xf>
    <xf numFmtId="0" fontId="10" fillId="16" borderId="15" xfId="0" applyFont="1" applyFill="1" applyBorder="1" applyAlignment="1">
      <alignment horizontal="center" vertical="center"/>
    </xf>
    <xf numFmtId="0" fontId="7" fillId="3" borderId="29" xfId="0" applyFont="1" applyFill="1" applyBorder="1" applyAlignment="1">
      <alignment horizontal="center" vertical="center"/>
    </xf>
    <xf numFmtId="0" fontId="7" fillId="3" borderId="32" xfId="0" applyFont="1" applyFill="1" applyBorder="1" applyAlignment="1">
      <alignment horizontal="center" vertical="center"/>
    </xf>
    <xf numFmtId="0" fontId="10" fillId="10" borderId="38" xfId="0" applyFont="1" applyFill="1" applyBorder="1" applyAlignment="1">
      <alignment horizontal="center" vertical="center"/>
    </xf>
    <xf numFmtId="0" fontId="10" fillId="16" borderId="34" xfId="0" applyFont="1" applyFill="1" applyBorder="1" applyAlignment="1">
      <alignment horizontal="center" vertical="center"/>
    </xf>
    <xf numFmtId="0" fontId="10" fillId="16" borderId="35" xfId="0" applyFont="1" applyFill="1" applyBorder="1" applyAlignment="1">
      <alignment horizontal="center" vertical="center"/>
    </xf>
    <xf numFmtId="0" fontId="43" fillId="0" borderId="0" xfId="0" applyFont="1" applyAlignment="1"/>
    <xf numFmtId="0" fontId="56" fillId="0" borderId="19" xfId="0" applyFont="1" applyBorder="1" applyAlignment="1"/>
    <xf numFmtId="0" fontId="0" fillId="0" borderId="0" xfId="0" applyAlignment="1"/>
    <xf numFmtId="0" fontId="0" fillId="0" borderId="39" xfId="0" applyBorder="1" applyAlignment="1"/>
    <xf numFmtId="0" fontId="0" fillId="0" borderId="19" xfId="0" applyBorder="1" applyAlignment="1"/>
    <xf numFmtId="0" fontId="0" fillId="0" borderId="40" xfId="0" applyBorder="1" applyAlignment="1"/>
  </cellXfs>
  <cellStyles count="3">
    <cellStyle name="Hiperlink" xfId="2" builtinId="8"/>
    <cellStyle name="Normal" xfId="0" builtinId="0"/>
    <cellStyle name="Porcentagem" xfId="1" builtinId="5"/>
  </cellStyles>
  <dxfs count="21">
    <dxf>
      <font>
        <color rgb="FFA6A6A6"/>
      </font>
      <fill>
        <patternFill patternType="solid">
          <fgColor indexed="64"/>
          <bgColor rgb="FFF2F2F2"/>
        </patternFill>
      </fill>
    </dxf>
    <dxf>
      <fill>
        <patternFill patternType="solid">
          <fgColor indexed="64"/>
          <bgColor rgb="FFFFF2CC"/>
        </patternFill>
      </fill>
    </dxf>
    <dxf>
      <font>
        <b/>
        <i val="0"/>
        <color rgb="FF9C0006"/>
      </font>
      <fill>
        <patternFill patternType="solid">
          <fgColor indexed="64"/>
          <bgColor rgb="FFFFC7CE"/>
        </patternFill>
      </fill>
    </dxf>
    <dxf>
      <font>
        <color rgb="FFA6A6A6"/>
      </font>
      <fill>
        <patternFill patternType="solid">
          <fgColor indexed="64"/>
          <bgColor rgb="FFF2F2F2"/>
        </patternFill>
      </fill>
    </dxf>
    <dxf>
      <fill>
        <patternFill patternType="solid">
          <fgColor indexed="64"/>
          <bgColor rgb="FFFFF2CC"/>
        </patternFill>
      </fill>
    </dxf>
    <dxf>
      <font>
        <b/>
        <i val="0"/>
        <color rgb="FF9C0006"/>
      </font>
      <fill>
        <patternFill patternType="solid">
          <fgColor indexed="64"/>
          <bgColor rgb="FFFFC7CE"/>
        </patternFill>
      </fill>
    </dxf>
    <dxf>
      <fill>
        <patternFill patternType="solid">
          <fgColor indexed="64"/>
          <bgColor rgb="FFFFF2CC"/>
        </patternFill>
      </fill>
    </dxf>
    <dxf>
      <font>
        <b/>
        <i val="0"/>
        <color rgb="FF9C0006"/>
      </font>
      <fill>
        <patternFill patternType="solid">
          <fgColor indexed="64"/>
          <bgColor rgb="FFFFC7CE"/>
        </patternFill>
      </fill>
    </dxf>
    <dxf>
      <fill>
        <patternFill patternType="solid">
          <fgColor indexed="64"/>
          <bgColor rgb="FFFFF2CC"/>
        </patternFill>
      </fill>
    </dxf>
    <dxf>
      <font>
        <b/>
        <i val="0"/>
        <color rgb="FF9C0006"/>
      </font>
      <fill>
        <patternFill patternType="solid">
          <fgColor indexed="64"/>
          <bgColor rgb="FFFFC7CE"/>
        </patternFill>
      </fill>
    </dxf>
    <dxf>
      <fill>
        <patternFill patternType="solid">
          <fgColor indexed="64"/>
          <bgColor rgb="FFFFF2CC"/>
        </patternFill>
      </fill>
    </dxf>
    <dxf>
      <font>
        <b/>
        <i val="0"/>
        <color rgb="FF9C0006"/>
      </font>
      <fill>
        <patternFill patternType="solid">
          <fgColor indexed="64"/>
          <bgColor rgb="FFFFC7CE"/>
        </patternFill>
      </fill>
    </dxf>
    <dxf>
      <fill>
        <patternFill patternType="solid">
          <fgColor indexed="64"/>
          <bgColor rgb="FFFFF2CC"/>
        </patternFill>
      </fill>
    </dxf>
    <dxf>
      <font>
        <b/>
        <i val="0"/>
        <color rgb="FF9C0006"/>
      </font>
      <fill>
        <patternFill patternType="solid">
          <fgColor indexed="64"/>
          <bgColor rgb="FFFFC7CE"/>
        </patternFill>
      </fill>
    </dxf>
    <dxf>
      <fill>
        <patternFill patternType="solid">
          <fgColor indexed="64"/>
          <bgColor rgb="FFFFF2CC"/>
        </patternFill>
      </fill>
    </dxf>
    <dxf>
      <font>
        <b/>
        <i val="0"/>
        <color rgb="FF9C0006"/>
      </font>
      <fill>
        <patternFill patternType="solid">
          <fgColor indexed="64"/>
          <bgColor rgb="FFFFC7CE"/>
        </patternFill>
      </fill>
    </dxf>
    <dxf>
      <font>
        <color rgb="FF9C0006"/>
      </font>
      <fill>
        <patternFill patternType="solid">
          <fgColor indexed="64"/>
          <bgColor rgb="FFFFC7CE"/>
        </patternFill>
      </fill>
    </dxf>
    <dxf>
      <fill>
        <patternFill patternType="solid">
          <fgColor indexed="64"/>
          <bgColor rgb="FFFFF2CC"/>
        </patternFill>
      </fill>
    </dxf>
    <dxf>
      <font>
        <b/>
        <i val="0"/>
        <color rgb="FF9C0006"/>
      </font>
      <fill>
        <patternFill patternType="solid">
          <fgColor indexed="64"/>
          <bgColor rgb="FFFFC7CE"/>
        </patternFill>
      </fill>
    </dxf>
    <dxf>
      <font>
        <color rgb="FF9C0006"/>
      </font>
      <fill>
        <patternFill patternType="solid">
          <fgColor indexed="64"/>
          <bgColor rgb="FFFFC7CE"/>
        </patternFill>
      </fill>
    </dxf>
    <dxf>
      <font>
        <color rgb="FF9C0006"/>
      </font>
      <fill>
        <patternFill patternType="solid">
          <fgColor indexed="64"/>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DBEEF4"/>
      <rgbColor rgb="FF660066"/>
      <rgbColor rgb="FFFF8080"/>
      <rgbColor rgb="FF0066CC"/>
      <rgbColor rgb="FFB7DEE8"/>
      <rgbColor rgb="FF000080"/>
      <rgbColor rgb="FFFF00FF"/>
      <rgbColor rgb="FFFFFF00"/>
      <rgbColor rgb="FF00FFFF"/>
      <rgbColor rgb="FF800080"/>
      <rgbColor rgb="FF800000"/>
      <rgbColor rgb="FF008080"/>
      <rgbColor rgb="FF0000FF"/>
      <rgbColor rgb="FF00CCFF"/>
      <rgbColor rgb="FFCCFFFF"/>
      <rgbColor rgb="FFE2F0D9"/>
      <rgbColor rgb="FFFFFF99"/>
      <rgbColor rgb="FF99CCFF"/>
      <rgbColor rgb="FFFF99CC"/>
      <rgbColor rgb="FFCC99FF"/>
      <rgbColor rgb="FFFFCC99"/>
      <rgbColor rgb="FF3366FF"/>
      <rgbColor rgb="FF33CCCC"/>
      <rgbColor rgb="FF99CC00"/>
      <rgbColor rgb="FFFFCC00"/>
      <rgbColor rgb="FFFF9900"/>
      <rgbColor rgb="FFFF6600"/>
      <rgbColor rgb="FF555555"/>
      <rgbColor rgb="FF969696"/>
      <rgbColor rgb="FF215968"/>
      <rgbColor rgb="FF31859C"/>
      <rgbColor rgb="FF003300"/>
      <rgbColor rgb="FF333300"/>
      <rgbColor rgb="FF993300"/>
      <rgbColor rgb="FF993366"/>
      <rgbColor rgb="FF333399"/>
      <rgbColor rgb="FF255663"/>
      <rgbColor rgb="00003366"/>
      <rgbColor rgb="00339966"/>
      <rgbColor rgb="00003300"/>
      <rgbColor rgb="00333300"/>
      <rgbColor rgb="00993300"/>
      <rgbColor rgb="00993366"/>
      <rgbColor rgb="00333399"/>
      <rgbColor rgb="00333333"/>
    </indexedColors>
    <mruColors>
      <color rgb="FFFFF2CC"/>
      <color rgb="FFEBF3FB"/>
      <color rgb="FFE3DE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22/11/relationships/FeaturePropertyBag" Target="featurePropertyBag/featurePropertyBag.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2">
    <wetp:webextensionref xmlns:r="http://schemas.openxmlformats.org/officeDocument/2006/relationships" r:id="rId1"/>
  </wetp:taskpane>
  <wetp:taskpane dockstate="right" visibility="0" width="350" row="1">
    <wetp:webextensionref xmlns:r="http://schemas.openxmlformats.org/officeDocument/2006/relationships" r:id="rId2"/>
  </wetp:taskpane>
</wetp:taskpanes>
</file>

<file path=xl/webextensions/webextension1.xml><?xml version="1.0" encoding="utf-8"?>
<we:webextension xmlns:we="http://schemas.microsoft.com/office/webextensions/webextension/2010/11" id="{88198409-6437-4B24-9C40-584B054B65AC}">
  <we:reference id="wa200009404" version="1.0.0.8" store="en-US" storeType="OMEX"/>
  <we:alternateReferences>
    <we:reference id="wa200009404" version="1.0.0.8" store="en-US" storeType="OMEX"/>
  </we:alternateReferences>
  <we:properties>
    <we:property name="claude.fileId" value="&quot;913d69c6-5878-4b58-a0e2-fc3f73ae6bf6&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ebextensions/webextension2.xml><?xml version="1.0" encoding="utf-8"?>
<we:webextension xmlns:we="http://schemas.microsoft.com/office/webextensions/webextension/2010/11" id="{D88B48EB-AAF4-494C-9B05-C6A75BD4C290}">
  <we:reference id="wa200010725" version="1.0.0.1" store="pt-BR" storeType="OMEX"/>
  <we:alternateReferences>
    <we:reference id="wa200010725" version="1.0.0.1" store="wa200010725" storeType="OMEX"/>
  </we:alternateReferences>
  <we:properties>
    <we:property name="claude.fileId" value="&quot;2ad394a4-4120-42f5-868e-3a332231c451&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4.xml.rels><?xml version="1.0" encoding="UTF-8" standalone="yes"?>
<Relationships xmlns="http://schemas.openxmlformats.org/package/2006/relationships"><Relationship Id="rId1" Type="http://schemas.openxmlformats.org/officeDocument/2006/relationships/hyperlink" Target="https://www.gov.br/governodigital/pt-br/estrategias-e-governanca-digital/transformacao-digital/central-de-qualidade/painel-de-monitoramento-de-servicos-federaisv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G21"/>
  <sheetViews>
    <sheetView showGridLines="0" tabSelected="1" topLeftCell="B1" zoomScaleNormal="100" workbookViewId="0">
      <selection activeCell="B16" sqref="B16"/>
    </sheetView>
  </sheetViews>
  <sheetFormatPr defaultColWidth="8.7109375" defaultRowHeight="15"/>
  <cols>
    <col min="1" max="2" width="16.140625" customWidth="1"/>
    <col min="3" max="3" width="43.42578125" customWidth="1"/>
    <col min="4" max="4" width="34.85546875" customWidth="1"/>
    <col min="5" max="5" width="36.5703125" customWidth="1"/>
    <col min="6" max="6" width="36.28515625" customWidth="1"/>
    <col min="7" max="7" width="37.5703125" customWidth="1"/>
    <col min="8" max="11" width="11.5703125" customWidth="1"/>
  </cols>
  <sheetData>
    <row r="1" spans="3:7" ht="7.5" customHeight="1"/>
    <row r="2" spans="3:7" ht="36.75" customHeight="1">
      <c r="C2" s="103" t="s">
        <v>0</v>
      </c>
      <c r="D2" s="103"/>
      <c r="E2" s="103"/>
      <c r="F2" s="103"/>
      <c r="G2" s="103"/>
    </row>
    <row r="3" spans="3:7" ht="9.75" customHeight="1"/>
    <row r="4" spans="3:7" ht="27.75" customHeight="1">
      <c r="C4" s="96" t="s">
        <v>1</v>
      </c>
      <c r="D4" s="96"/>
      <c r="E4" s="96"/>
      <c r="F4" s="96"/>
      <c r="G4" s="96"/>
    </row>
    <row r="5" spans="3:7" ht="25.5" customHeight="1">
      <c r="C5" s="10" t="s">
        <v>2</v>
      </c>
      <c r="D5" s="94"/>
      <c r="E5" s="95"/>
      <c r="F5" s="95"/>
      <c r="G5" s="95"/>
    </row>
    <row r="6" spans="3:7" ht="25.5" customHeight="1">
      <c r="C6" s="10" t="s">
        <v>3</v>
      </c>
      <c r="D6" s="94"/>
      <c r="E6" s="95"/>
      <c r="F6" s="95"/>
      <c r="G6" s="95"/>
    </row>
    <row r="7" spans="3:7" ht="25.5" customHeight="1">
      <c r="C7" s="10" t="s">
        <v>4</v>
      </c>
      <c r="D7" s="94"/>
      <c r="E7" s="95"/>
      <c r="F7" s="95"/>
      <c r="G7" s="95"/>
    </row>
    <row r="8" spans="3:7" ht="25.5" customHeight="1">
      <c r="C8" s="10" t="s">
        <v>5</v>
      </c>
      <c r="D8" s="94"/>
      <c r="E8" s="95"/>
      <c r="F8" s="95"/>
      <c r="G8" s="95"/>
    </row>
    <row r="9" spans="3:7" ht="25.5" customHeight="1">
      <c r="C9" s="10" t="s">
        <v>6</v>
      </c>
      <c r="D9" s="94"/>
      <c r="E9" s="95"/>
      <c r="F9" s="95"/>
      <c r="G9" s="95"/>
    </row>
    <row r="10" spans="3:7" ht="27" customHeight="1">
      <c r="C10" s="11" t="s">
        <v>7</v>
      </c>
      <c r="D10" s="94"/>
      <c r="E10" s="95"/>
      <c r="F10" s="95"/>
      <c r="G10" s="95"/>
    </row>
    <row r="11" spans="3:7" ht="12" customHeight="1"/>
    <row r="12" spans="3:7" ht="27.75" customHeight="1">
      <c r="C12" s="96" t="s">
        <v>8</v>
      </c>
      <c r="D12" s="96"/>
      <c r="E12" s="96"/>
      <c r="F12" s="96"/>
      <c r="G12" s="96"/>
    </row>
    <row r="13" spans="3:7" ht="27.75" customHeight="1">
      <c r="C13" s="84" t="s">
        <v>9</v>
      </c>
      <c r="D13" s="85"/>
      <c r="E13" s="85"/>
      <c r="F13" s="85"/>
      <c r="G13" s="85"/>
    </row>
    <row r="14" spans="3:7" ht="27.75" customHeight="1">
      <c r="C14" s="86" t="s">
        <v>10</v>
      </c>
      <c r="D14" s="86"/>
      <c r="E14" s="86"/>
      <c r="F14" s="86"/>
      <c r="G14" s="86"/>
    </row>
    <row r="15" spans="3:7" ht="27.75" customHeight="1">
      <c r="C15" s="87" t="s">
        <v>11</v>
      </c>
      <c r="D15" s="88"/>
      <c r="E15" s="88"/>
      <c r="F15" s="88"/>
      <c r="G15" s="88"/>
    </row>
    <row r="16" spans="3:7" ht="27.75" customHeight="1">
      <c r="C16" s="93" t="s">
        <v>12</v>
      </c>
      <c r="D16" s="83"/>
      <c r="E16" s="83"/>
      <c r="F16" s="83"/>
      <c r="G16" s="83"/>
    </row>
    <row r="17" spans="3:7" ht="27.75" customHeight="1">
      <c r="C17" s="89" t="s">
        <v>13</v>
      </c>
      <c r="D17" s="90"/>
      <c r="E17" s="85"/>
      <c r="F17" s="85"/>
      <c r="G17" s="85"/>
    </row>
    <row r="18" spans="3:7" ht="27.75" customHeight="1">
      <c r="C18" s="100" t="s">
        <v>14</v>
      </c>
      <c r="D18" s="101"/>
      <c r="E18" s="101"/>
      <c r="F18" s="101"/>
      <c r="G18" s="102"/>
    </row>
    <row r="19" spans="3:7" ht="27.75" customHeight="1">
      <c r="C19" s="91" t="s">
        <v>15</v>
      </c>
      <c r="D19" s="92"/>
      <c r="E19" s="82"/>
      <c r="F19" s="83"/>
      <c r="G19" s="83"/>
    </row>
    <row r="20" spans="3:7" ht="27.75" customHeight="1">
      <c r="C20" s="97" t="s">
        <v>16</v>
      </c>
      <c r="D20" s="98"/>
      <c r="E20" s="99"/>
      <c r="F20" s="85"/>
      <c r="G20" s="85"/>
    </row>
    <row r="21" spans="3:7" ht="27.75" customHeight="1">
      <c r="C21" s="80" t="s">
        <v>17</v>
      </c>
      <c r="D21" s="81"/>
      <c r="E21" s="82"/>
      <c r="F21" s="83"/>
      <c r="G21" s="83"/>
    </row>
  </sheetData>
  <sheetProtection algorithmName="SHA-512" hashValue="czKgMX3At87e/IYMtPzYSLHR39jqbI82FY+QmABpMQKGNNkS4b4cGvrrOUuXiDP5DSQ5SpboWrdl/vK6jkPdeg==" saltValue="faX+X1xdKelkjGD48wj5UQ==" spinCount="100000" sheet="1" scenarios="1"/>
  <mergeCells count="18">
    <mergeCell ref="C2:G2"/>
    <mergeCell ref="C4:G4"/>
    <mergeCell ref="D5:G5"/>
    <mergeCell ref="D6:G6"/>
    <mergeCell ref="D7:G7"/>
    <mergeCell ref="D8:G8"/>
    <mergeCell ref="D9:G9"/>
    <mergeCell ref="D10:G10"/>
    <mergeCell ref="C12:G12"/>
    <mergeCell ref="C20:G20"/>
    <mergeCell ref="C18:G18"/>
    <mergeCell ref="C21:G21"/>
    <mergeCell ref="C13:G13"/>
    <mergeCell ref="C14:G14"/>
    <mergeCell ref="C15:G15"/>
    <mergeCell ref="C17:G17"/>
    <mergeCell ref="C19:G19"/>
    <mergeCell ref="C16:G16"/>
  </mergeCells>
  <conditionalFormatting sqref="D9">
    <cfRule type="expression" dxfId="20" priority="1">
      <formula>AND(D9&lt;&gt;"",NOT(AND(ISNUMBER(SEARCH("@",D9)),ISNUMBER(SEARCH(".",D9)),ISERROR(SEARCH(" ",D9)),LEN(D9)&gt;5)))</formula>
    </cfRule>
  </conditionalFormatting>
  <conditionalFormatting sqref="D10">
    <cfRule type="expression" dxfId="19" priority="2">
      <formula>AND(D10&lt;&gt;"",NOT(AND(LEN(SUBSTITUTE(SUBSTITUTE(SUBSTITUTE(SUBSTITUTE(SUBSTITUTE(SUBSTITUTE(D10&amp;"","(",""),")",""),"-",""),".","")," ",""),"+",""))&gt;=10,ISNUMBER(VALUE(SUBSTITUTE(SUBSTITUTE(SUBSTITUTE(SUBSTITUTE(SUBSTITUTE(SUBSTITUTE(D10&amp;"","(",""),")",""),"-",""),".","")," ",""),"+",""))))))</formula>
    </cfRule>
  </conditionalFormatting>
  <dataValidations count="2">
    <dataValidation type="custom" allowBlank="1" showErrorMessage="1" errorTitle="E-mail inválido" error="Informe um e-mail válido, contendo '@' e domínio, sem espaços (ex.: nome@orgao.gov.br)." sqref="D9" xr:uid="{18FCFD3F-0057-4F6E-BA27-106836A287FC}">
      <formula1>OR(D9="",AND(ISNUMBER(SEARCH("@",D9)),ISNUMBER(SEARCH(".",D9)),ISERROR(SEARCH(" ",D9)),LEN(D9)&gt;5))</formula1>
    </dataValidation>
    <dataValidation type="custom" allowBlank="1" showErrorMessage="1" errorTitle="Telefone inválido" error="Informe apenas números (com DDD), ao menos 10 dígitos. Parênteses, espaços, pontos e hífens são permitidos. Ex.: (61) 99999-9999" sqref="D10" xr:uid="{19991C5E-72EF-40AC-A670-4C1D67AC7E6C}">
      <formula1>OR(D10="",AND(LEN(SUBSTITUTE(SUBSTITUTE(SUBSTITUTE(SUBSTITUTE(SUBSTITUTE(SUBSTITUTE(D10&amp;"","(",""),")",""),"-",""),".","")," ",""),"+",""))&gt;=10,ISNUMBER(VALUE(SUBSTITUTE(SUBSTITUTE(SUBSTITUTE(SUBSTITUTE(SUBSTITUTE(SUBSTITUTE(D10&amp;"","(",""),")",""),"-",""),".","")," ",""),"+","")))))</formula1>
    </dataValidation>
  </dataValidations>
  <pageMargins left="0.75" right="0.75" top="1" bottom="1" header="0.511811023622047" footer="0.511811023622047"/>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C1:G31"/>
  <sheetViews>
    <sheetView showGridLines="0" zoomScaleNormal="100" workbookViewId="0">
      <selection activeCell="C11" sqref="C11:G11"/>
    </sheetView>
  </sheetViews>
  <sheetFormatPr defaultColWidth="8.7109375" defaultRowHeight="15"/>
  <cols>
    <col min="1" max="2" width="15.5703125" customWidth="1"/>
    <col min="3" max="3" width="35" customWidth="1"/>
    <col min="4" max="4" width="75.5703125" customWidth="1"/>
    <col min="5" max="5" width="52.5703125" customWidth="1"/>
    <col min="6" max="7" width="13" customWidth="1"/>
  </cols>
  <sheetData>
    <row r="1" spans="3:7" ht="6.75" customHeight="1"/>
    <row r="2" spans="3:7" ht="30.75" customHeight="1">
      <c r="C2" s="151" t="s">
        <v>139</v>
      </c>
      <c r="D2" s="151"/>
      <c r="E2" s="151"/>
      <c r="F2" s="151"/>
      <c r="G2" s="151"/>
    </row>
    <row r="3" spans="3:7" ht="9.75" customHeight="1"/>
    <row r="4" spans="3:7" ht="27.75" customHeight="1">
      <c r="C4" s="142" t="s">
        <v>123</v>
      </c>
      <c r="D4" s="142"/>
      <c r="E4" s="142"/>
      <c r="F4" s="142"/>
      <c r="G4" s="142"/>
    </row>
    <row r="5" spans="3:7" ht="33" customHeight="1">
      <c r="C5" s="76" t="s">
        <v>140</v>
      </c>
      <c r="D5" s="130" t="s">
        <v>141</v>
      </c>
      <c r="E5" s="130"/>
      <c r="F5" s="130"/>
      <c r="G5" s="130"/>
    </row>
    <row r="6" spans="3:7" ht="39.950000000000003" customHeight="1">
      <c r="C6" s="76" t="s">
        <v>126</v>
      </c>
      <c r="D6" s="130" t="s">
        <v>142</v>
      </c>
      <c r="E6" s="130"/>
      <c r="F6" s="130"/>
      <c r="G6" s="130"/>
    </row>
    <row r="7" spans="3:7" ht="33" customHeight="1">
      <c r="C7" s="38" t="s">
        <v>128</v>
      </c>
      <c r="D7" s="105" t="s">
        <v>143</v>
      </c>
      <c r="E7" s="105"/>
      <c r="F7" s="105"/>
      <c r="G7" s="105"/>
    </row>
    <row r="8" spans="3:7" ht="33" customHeight="1">
      <c r="C8" s="76" t="s">
        <v>144</v>
      </c>
      <c r="D8" s="130" t="s">
        <v>31</v>
      </c>
      <c r="E8" s="130"/>
      <c r="F8" s="130"/>
      <c r="G8" s="130"/>
    </row>
    <row r="9" spans="3:7" ht="9.75" customHeight="1"/>
    <row r="10" spans="3:7" ht="27.75" customHeight="1">
      <c r="C10" s="142" t="s">
        <v>130</v>
      </c>
      <c r="D10" s="142"/>
      <c r="E10" s="142"/>
      <c r="F10" s="142"/>
      <c r="G10" s="142"/>
    </row>
    <row r="11" spans="3:7" ht="68.25" customHeight="1">
      <c r="C11" s="105" t="s">
        <v>145</v>
      </c>
      <c r="D11" s="157"/>
      <c r="E11" s="157"/>
      <c r="F11" s="157"/>
      <c r="G11" s="157"/>
    </row>
    <row r="12" spans="3:7" ht="9.75" customHeight="1"/>
    <row r="13" spans="3:7" ht="27.75" customHeight="1">
      <c r="C13" s="139" t="s">
        <v>146</v>
      </c>
      <c r="D13" s="139"/>
      <c r="E13" s="139"/>
      <c r="F13" s="139"/>
      <c r="G13" s="139"/>
    </row>
    <row r="14" spans="3:7" ht="13.5" customHeight="1">
      <c r="C14" s="158" t="s">
        <v>147</v>
      </c>
      <c r="D14" s="158"/>
      <c r="E14" s="158"/>
      <c r="F14" s="158"/>
      <c r="G14" s="158"/>
    </row>
    <row r="15" spans="3:7" ht="18" customHeight="1">
      <c r="C15" s="159"/>
      <c r="D15" s="159"/>
      <c r="E15" s="159"/>
      <c r="F15" s="159"/>
      <c r="G15" s="159"/>
    </row>
    <row r="16" spans="3:7" ht="18" customHeight="1">
      <c r="C16" s="159"/>
      <c r="D16" s="159"/>
      <c r="E16" s="159"/>
      <c r="F16" s="159"/>
      <c r="G16" s="159"/>
    </row>
    <row r="17" spans="3:7" ht="18" customHeight="1">
      <c r="C17" s="159"/>
      <c r="D17" s="159"/>
      <c r="E17" s="159"/>
      <c r="F17" s="159"/>
      <c r="G17" s="159"/>
    </row>
    <row r="18" spans="3:7" ht="18" customHeight="1">
      <c r="C18" s="159"/>
      <c r="D18" s="159"/>
      <c r="E18" s="159"/>
      <c r="F18" s="159"/>
      <c r="G18" s="159"/>
    </row>
    <row r="19" spans="3:7" ht="18" customHeight="1">
      <c r="C19" s="159"/>
      <c r="D19" s="159"/>
      <c r="E19" s="159"/>
      <c r="F19" s="159"/>
      <c r="G19" s="159"/>
    </row>
    <row r="20" spans="3:7" ht="18" customHeight="1">
      <c r="C20" s="159"/>
      <c r="D20" s="159"/>
      <c r="E20" s="159"/>
      <c r="F20" s="159"/>
      <c r="G20" s="159"/>
    </row>
    <row r="21" spans="3:7" ht="18" customHeight="1">
      <c r="C21" s="159"/>
      <c r="D21" s="159"/>
      <c r="E21" s="159"/>
      <c r="F21" s="159"/>
      <c r="G21" s="159"/>
    </row>
    <row r="22" spans="3:7" ht="18" customHeight="1">
      <c r="C22" s="159"/>
      <c r="D22" s="159"/>
      <c r="E22" s="159"/>
      <c r="F22" s="159"/>
      <c r="G22" s="159"/>
    </row>
    <row r="23" spans="3:7" ht="18" customHeight="1">
      <c r="C23" s="159"/>
      <c r="D23" s="159"/>
      <c r="E23" s="159"/>
      <c r="F23" s="159"/>
      <c r="G23" s="159"/>
    </row>
    <row r="24" spans="3:7" ht="18" customHeight="1">
      <c r="C24" s="159"/>
      <c r="D24" s="159"/>
      <c r="E24" s="159"/>
      <c r="F24" s="159"/>
      <c r="G24" s="159"/>
    </row>
    <row r="25" spans="3:7" ht="18" customHeight="1">
      <c r="C25" s="159"/>
      <c r="D25" s="159"/>
      <c r="E25" s="159"/>
      <c r="F25" s="159"/>
      <c r="G25" s="159"/>
    </row>
    <row r="26" spans="3:7" ht="18" customHeight="1">
      <c r="C26" s="159"/>
      <c r="D26" s="159"/>
      <c r="E26" s="159"/>
      <c r="F26" s="159"/>
      <c r="G26" s="159"/>
    </row>
    <row r="27" spans="3:7" ht="18" customHeight="1">
      <c r="C27" s="159"/>
      <c r="D27" s="159"/>
      <c r="E27" s="159"/>
      <c r="F27" s="159"/>
      <c r="G27" s="159"/>
    </row>
    <row r="28" spans="3:7" ht="18" customHeight="1">
      <c r="C28" s="159"/>
      <c r="D28" s="159"/>
      <c r="E28" s="159"/>
      <c r="F28" s="159"/>
      <c r="G28" s="159"/>
    </row>
    <row r="29" spans="3:7" ht="18" customHeight="1">
      <c r="C29" s="159"/>
      <c r="D29" s="159"/>
      <c r="E29" s="159"/>
      <c r="F29" s="159"/>
      <c r="G29" s="159"/>
    </row>
    <row r="30" spans="3:7" ht="9.75" customHeight="1"/>
    <row r="31" spans="3:7" ht="25.5" customHeight="1">
      <c r="C31" s="160" t="s">
        <v>136</v>
      </c>
      <c r="D31" s="160"/>
      <c r="E31" s="39">
        <f>LEN(C15)</f>
        <v>0</v>
      </c>
      <c r="F31" s="40" t="s">
        <v>148</v>
      </c>
      <c r="G31" s="41" t="str">
        <f>IF(LEN(C15)&gt;3000,"⚠ Excedeu o limite de 3000 caracteres","")</f>
        <v/>
      </c>
    </row>
  </sheetData>
  <sheetProtection algorithmName="SHA-512" hashValue="KMR6P0BItttrOaN+VNXj1Q6kCfP7cnYPJpiEbpxADLg+Bv8iVlnAZlL4PHgbO09PSGPogtLlx/y0BT/l6X6B1A==" saltValue="lFp0OsUNgpDA92qlio09kw==" spinCount="100000" sheet="1" scenarios="1"/>
  <mergeCells count="12">
    <mergeCell ref="C2:G2"/>
    <mergeCell ref="C4:G4"/>
    <mergeCell ref="D5:G5"/>
    <mergeCell ref="D6:G6"/>
    <mergeCell ref="C10:G10"/>
    <mergeCell ref="D8:G8"/>
    <mergeCell ref="D7:G7"/>
    <mergeCell ref="C11:G11"/>
    <mergeCell ref="C13:G13"/>
    <mergeCell ref="C14:G14"/>
    <mergeCell ref="C15:G29"/>
    <mergeCell ref="C31:D31"/>
  </mergeCells>
  <dataValidations xWindow="900" yWindow="580" count="1">
    <dataValidation type="textLength" operator="lessThanOrEqual" allowBlank="1" showInputMessage="1" showErrorMessage="1" errorTitle="Limite de caracteres" error="O texto excede o limite de 3000 caracteres. Reduza a resposta." sqref="C15" xr:uid="{350A2A21-F171-478F-89DB-892B0EB452AE}">
      <formula1>3000</formula1>
    </dataValidation>
  </dataValidations>
  <pageMargins left="0.75" right="0.75" top="1" bottom="1" header="0.511811023622047" footer="0.511811023622047"/>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3023B-5D7F-4098-8262-5F51AB5B11DF}">
  <dimension ref="C1:G31"/>
  <sheetViews>
    <sheetView showGridLines="0" topLeftCell="B1" zoomScaleNormal="100" workbookViewId="0">
      <selection activeCell="C15" sqref="C15:G29"/>
    </sheetView>
  </sheetViews>
  <sheetFormatPr defaultColWidth="8.7109375" defaultRowHeight="15"/>
  <cols>
    <col min="1" max="2" width="15.5703125" customWidth="1"/>
    <col min="3" max="3" width="35" customWidth="1"/>
    <col min="4" max="4" width="75.5703125" customWidth="1"/>
    <col min="5" max="5" width="52.5703125" customWidth="1"/>
    <col min="6" max="7" width="13" customWidth="1"/>
  </cols>
  <sheetData>
    <row r="1" spans="3:7" ht="6.75" customHeight="1"/>
    <row r="2" spans="3:7" ht="35.1" customHeight="1">
      <c r="C2" s="172" t="s">
        <v>149</v>
      </c>
      <c r="D2" s="173"/>
      <c r="E2" s="173"/>
      <c r="F2" s="173"/>
      <c r="G2" s="173"/>
    </row>
    <row r="3" spans="3:7" ht="9.75" customHeight="1"/>
    <row r="4" spans="3:7" ht="27.75" customHeight="1">
      <c r="C4" s="142" t="s">
        <v>123</v>
      </c>
      <c r="D4" s="142"/>
      <c r="E4" s="142"/>
      <c r="F4" s="142"/>
      <c r="G4" s="142"/>
    </row>
    <row r="5" spans="3:7" ht="33" customHeight="1">
      <c r="C5" s="38" t="s">
        <v>124</v>
      </c>
      <c r="D5" s="105" t="s">
        <v>150</v>
      </c>
      <c r="E5" s="105"/>
      <c r="F5" s="105"/>
      <c r="G5" s="105"/>
    </row>
    <row r="6" spans="3:7" ht="39.950000000000003" customHeight="1">
      <c r="C6" s="38" t="s">
        <v>126</v>
      </c>
      <c r="D6" s="105" t="s">
        <v>151</v>
      </c>
      <c r="E6" s="105"/>
      <c r="F6" s="105"/>
      <c r="G6" s="105"/>
    </row>
    <row r="7" spans="3:7" ht="33" customHeight="1">
      <c r="C7" s="38" t="s">
        <v>128</v>
      </c>
      <c r="D7" s="105" t="s">
        <v>143</v>
      </c>
      <c r="E7" s="105"/>
      <c r="F7" s="105"/>
      <c r="G7" s="105"/>
    </row>
    <row r="8" spans="3:7" ht="33" customHeight="1">
      <c r="C8" s="38" t="s">
        <v>30</v>
      </c>
      <c r="D8" s="105" t="s">
        <v>31</v>
      </c>
      <c r="E8" s="105"/>
      <c r="F8" s="105"/>
      <c r="G8" s="105"/>
    </row>
    <row r="9" spans="3:7" ht="9.75" customHeight="1"/>
    <row r="10" spans="3:7" ht="27.75" customHeight="1">
      <c r="C10" s="142" t="s">
        <v>130</v>
      </c>
      <c r="D10" s="142"/>
      <c r="E10" s="142"/>
      <c r="F10" s="142"/>
      <c r="G10" s="142"/>
    </row>
    <row r="11" spans="3:7" ht="67.5" customHeight="1">
      <c r="C11" s="105" t="s">
        <v>152</v>
      </c>
      <c r="D11" s="157"/>
      <c r="E11" s="157"/>
      <c r="F11" s="157"/>
      <c r="G11" s="157"/>
    </row>
    <row r="12" spans="3:7" ht="9.75" customHeight="1"/>
    <row r="13" spans="3:7" ht="27.75" customHeight="1">
      <c r="C13" s="139" t="s">
        <v>153</v>
      </c>
      <c r="D13" s="139"/>
      <c r="E13" s="139"/>
      <c r="F13" s="139"/>
      <c r="G13" s="139"/>
    </row>
    <row r="14" spans="3:7" ht="13.5" customHeight="1">
      <c r="C14" s="158" t="s">
        <v>147</v>
      </c>
      <c r="D14" s="158"/>
      <c r="E14" s="158"/>
      <c r="F14" s="158"/>
      <c r="G14" s="158"/>
    </row>
    <row r="15" spans="3:7" ht="18" customHeight="1">
      <c r="C15" s="159"/>
      <c r="D15" s="159"/>
      <c r="E15" s="159"/>
      <c r="F15" s="159"/>
      <c r="G15" s="159"/>
    </row>
    <row r="16" spans="3:7" ht="18" customHeight="1">
      <c r="C16" s="159"/>
      <c r="D16" s="159"/>
      <c r="E16" s="159"/>
      <c r="F16" s="159"/>
      <c r="G16" s="159"/>
    </row>
    <row r="17" spans="3:7" ht="18" customHeight="1">
      <c r="C17" s="159"/>
      <c r="D17" s="159"/>
      <c r="E17" s="159"/>
      <c r="F17" s="159"/>
      <c r="G17" s="159"/>
    </row>
    <row r="18" spans="3:7" ht="18" customHeight="1">
      <c r="C18" s="159"/>
      <c r="D18" s="159"/>
      <c r="E18" s="159"/>
      <c r="F18" s="159"/>
      <c r="G18" s="159"/>
    </row>
    <row r="19" spans="3:7" ht="18" customHeight="1">
      <c r="C19" s="159"/>
      <c r="D19" s="159"/>
      <c r="E19" s="159"/>
      <c r="F19" s="159"/>
      <c r="G19" s="159"/>
    </row>
    <row r="20" spans="3:7" ht="18" customHeight="1">
      <c r="C20" s="159"/>
      <c r="D20" s="159"/>
      <c r="E20" s="159"/>
      <c r="F20" s="159"/>
      <c r="G20" s="159"/>
    </row>
    <row r="21" spans="3:7" ht="18" customHeight="1">
      <c r="C21" s="159"/>
      <c r="D21" s="159"/>
      <c r="E21" s="159"/>
      <c r="F21" s="159"/>
      <c r="G21" s="159"/>
    </row>
    <row r="22" spans="3:7" ht="18" customHeight="1">
      <c r="C22" s="159"/>
      <c r="D22" s="159"/>
      <c r="E22" s="159"/>
      <c r="F22" s="159"/>
      <c r="G22" s="159"/>
    </row>
    <row r="23" spans="3:7" ht="18" customHeight="1">
      <c r="C23" s="159"/>
      <c r="D23" s="159"/>
      <c r="E23" s="159"/>
      <c r="F23" s="159"/>
      <c r="G23" s="159"/>
    </row>
    <row r="24" spans="3:7" ht="18" customHeight="1">
      <c r="C24" s="159"/>
      <c r="D24" s="159"/>
      <c r="E24" s="159"/>
      <c r="F24" s="159"/>
      <c r="G24" s="159"/>
    </row>
    <row r="25" spans="3:7" ht="18" customHeight="1">
      <c r="C25" s="159"/>
      <c r="D25" s="159"/>
      <c r="E25" s="159"/>
      <c r="F25" s="159"/>
      <c r="G25" s="159"/>
    </row>
    <row r="26" spans="3:7" ht="18" customHeight="1">
      <c r="C26" s="159"/>
      <c r="D26" s="159"/>
      <c r="E26" s="159"/>
      <c r="F26" s="159"/>
      <c r="G26" s="159"/>
    </row>
    <row r="27" spans="3:7" ht="18" customHeight="1">
      <c r="C27" s="159"/>
      <c r="D27" s="159"/>
      <c r="E27" s="159"/>
      <c r="F27" s="159"/>
      <c r="G27" s="159"/>
    </row>
    <row r="28" spans="3:7" ht="18" customHeight="1">
      <c r="C28" s="159"/>
      <c r="D28" s="159"/>
      <c r="E28" s="159"/>
      <c r="F28" s="159"/>
      <c r="G28" s="159"/>
    </row>
    <row r="29" spans="3:7" ht="18" customHeight="1">
      <c r="C29" s="159"/>
      <c r="D29" s="159"/>
      <c r="E29" s="159"/>
      <c r="F29" s="159"/>
      <c r="G29" s="159"/>
    </row>
    <row r="30" spans="3:7" ht="9.75" customHeight="1"/>
    <row r="31" spans="3:7" ht="25.5" customHeight="1">
      <c r="C31" s="160" t="s">
        <v>136</v>
      </c>
      <c r="D31" s="160"/>
      <c r="E31" s="39">
        <f>LEN(C15)</f>
        <v>0</v>
      </c>
      <c r="F31" s="40" t="s">
        <v>148</v>
      </c>
      <c r="G31" s="41" t="str">
        <f>IF(LEN(C15)&gt;3000,"⚠ Excedeu o limite de 3000 caracteres","")</f>
        <v/>
      </c>
    </row>
  </sheetData>
  <sheetProtection algorithmName="SHA-512" hashValue="LN6ZvuyClMN7XbYeq6xEyev1VQZk7GP2tWFxnmjrUGXZW8+OmCQtCL1sKoTasIYDekwBKf2Uehi9hkl9eWFN0A==" saltValue="KGpVzYq0PIy9w9zPWwS/Cw==" spinCount="100000" sheet="1" scenarios="1"/>
  <mergeCells count="12">
    <mergeCell ref="C10:G10"/>
    <mergeCell ref="D8:G8"/>
    <mergeCell ref="D7:G7"/>
    <mergeCell ref="C2:G2"/>
    <mergeCell ref="C4:G4"/>
    <mergeCell ref="D5:G5"/>
    <mergeCell ref="D6:G6"/>
    <mergeCell ref="C13:G13"/>
    <mergeCell ref="C14:G14"/>
    <mergeCell ref="C15:G29"/>
    <mergeCell ref="C31:D31"/>
    <mergeCell ref="C11:G11"/>
  </mergeCells>
  <dataValidations count="1">
    <dataValidation type="textLength" operator="lessThanOrEqual" allowBlank="1" showInputMessage="1" showErrorMessage="1" errorTitle="Limite de caracteres" error="O texto excede o limite de 3000 caracteres. Reduza a resposta." sqref="C15" xr:uid="{D363E381-4852-4C7F-B95D-A6F5ECD57B94}">
      <formula1>3000</formula1>
    </dataValidation>
  </dataValidations>
  <pageMargins left="0.75" right="0.75" top="1" bottom="1" header="0.511811023622047" footer="0.511811023622047"/>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FBDD7-2F76-416B-9B1E-703C7AF07FD7}">
  <dimension ref="C1:G34"/>
  <sheetViews>
    <sheetView showGridLines="0" topLeftCell="B1" zoomScaleNormal="100" workbookViewId="0">
      <selection activeCell="C18" sqref="C18:G32"/>
    </sheetView>
  </sheetViews>
  <sheetFormatPr defaultColWidth="8.7109375" defaultRowHeight="15"/>
  <cols>
    <col min="1" max="2" width="15.5703125" customWidth="1"/>
    <col min="3" max="3" width="35" customWidth="1"/>
    <col min="4" max="4" width="62" customWidth="1"/>
    <col min="5" max="5" width="66.85546875" customWidth="1"/>
    <col min="6" max="7" width="13" customWidth="1"/>
  </cols>
  <sheetData>
    <row r="1" spans="3:7" ht="6.75" customHeight="1"/>
    <row r="2" spans="3:7" ht="30.75" customHeight="1">
      <c r="C2" s="151" t="s">
        <v>154</v>
      </c>
      <c r="D2" s="151"/>
      <c r="E2" s="151"/>
      <c r="F2" s="151"/>
      <c r="G2" s="151"/>
    </row>
    <row r="3" spans="3:7" ht="9.75" customHeight="1"/>
    <row r="4" spans="3:7" ht="27.75" customHeight="1">
      <c r="C4" s="142" t="s">
        <v>123</v>
      </c>
      <c r="D4" s="142"/>
      <c r="E4" s="142"/>
      <c r="F4" s="142"/>
      <c r="G4" s="142"/>
    </row>
    <row r="5" spans="3:7" ht="33" customHeight="1">
      <c r="C5" s="76" t="s">
        <v>140</v>
      </c>
      <c r="D5" s="130" t="s">
        <v>155</v>
      </c>
      <c r="E5" s="130"/>
      <c r="F5" s="130"/>
      <c r="G5" s="130"/>
    </row>
    <row r="6" spans="3:7" ht="39.950000000000003" customHeight="1">
      <c r="C6" s="76" t="s">
        <v>156</v>
      </c>
      <c r="D6" s="130" t="s">
        <v>157</v>
      </c>
      <c r="E6" s="130"/>
      <c r="F6" s="130"/>
      <c r="G6" s="130"/>
    </row>
    <row r="7" spans="3:7" ht="33" customHeight="1">
      <c r="C7" s="38" t="s">
        <v>128</v>
      </c>
      <c r="D7" s="105" t="s">
        <v>143</v>
      </c>
      <c r="E7" s="105"/>
      <c r="F7" s="105"/>
      <c r="G7" s="105"/>
    </row>
    <row r="8" spans="3:7" ht="33" customHeight="1">
      <c r="C8" s="76" t="s">
        <v>144</v>
      </c>
      <c r="D8" s="130" t="s">
        <v>31</v>
      </c>
      <c r="E8" s="130"/>
      <c r="F8" s="130"/>
      <c r="G8" s="130"/>
    </row>
    <row r="9" spans="3:7" ht="9.75" customHeight="1"/>
    <row r="10" spans="3:7" ht="27.75" customHeight="1">
      <c r="C10" s="142" t="s">
        <v>130</v>
      </c>
      <c r="D10" s="142"/>
      <c r="E10" s="142"/>
      <c r="F10" s="142"/>
      <c r="G10" s="142"/>
    </row>
    <row r="11" spans="3:7" ht="210" customHeight="1">
      <c r="C11" s="105" t="s">
        <v>158</v>
      </c>
      <c r="D11" s="157"/>
      <c r="E11" s="157"/>
      <c r="F11" s="157"/>
      <c r="G11" s="157"/>
    </row>
    <row r="12" spans="3:7" ht="9.75" customHeight="1"/>
    <row r="13" spans="3:7" ht="21.75" customHeight="1">
      <c r="C13" s="161" t="s">
        <v>159</v>
      </c>
      <c r="D13" s="162"/>
      <c r="E13" s="162"/>
      <c r="F13" s="162"/>
      <c r="G13" s="162"/>
    </row>
    <row r="14" spans="3:7" ht="18" customHeight="1">
      <c r="C14" s="163"/>
      <c r="D14" s="164"/>
      <c r="E14" s="174" t="s">
        <v>160</v>
      </c>
      <c r="F14" s="175"/>
      <c r="G14" s="175"/>
    </row>
    <row r="15" spans="3:7" ht="9.75" customHeight="1"/>
    <row r="16" spans="3:7" ht="27.75" customHeight="1">
      <c r="C16" s="139" t="s">
        <v>161</v>
      </c>
      <c r="D16" s="139"/>
      <c r="E16" s="139"/>
      <c r="F16" s="139"/>
      <c r="G16" s="139"/>
    </row>
    <row r="17" spans="3:7" ht="13.5" customHeight="1">
      <c r="C17" s="158" t="s">
        <v>135</v>
      </c>
      <c r="D17" s="158"/>
      <c r="E17" s="158"/>
      <c r="F17" s="158"/>
      <c r="G17" s="158"/>
    </row>
    <row r="18" spans="3:7" ht="18" customHeight="1">
      <c r="C18" s="159"/>
      <c r="D18" s="159"/>
      <c r="E18" s="159"/>
      <c r="F18" s="159"/>
      <c r="G18" s="159"/>
    </row>
    <row r="19" spans="3:7" ht="18" customHeight="1">
      <c r="C19" s="159"/>
      <c r="D19" s="159"/>
      <c r="E19" s="159"/>
      <c r="F19" s="159"/>
      <c r="G19" s="159"/>
    </row>
    <row r="20" spans="3:7" ht="18" customHeight="1">
      <c r="C20" s="159"/>
      <c r="D20" s="159"/>
      <c r="E20" s="159"/>
      <c r="F20" s="159"/>
      <c r="G20" s="159"/>
    </row>
    <row r="21" spans="3:7" ht="18" customHeight="1">
      <c r="C21" s="159"/>
      <c r="D21" s="159"/>
      <c r="E21" s="159"/>
      <c r="F21" s="159"/>
      <c r="G21" s="159"/>
    </row>
    <row r="22" spans="3:7" ht="18" customHeight="1">
      <c r="C22" s="159"/>
      <c r="D22" s="159"/>
      <c r="E22" s="159"/>
      <c r="F22" s="159"/>
      <c r="G22" s="159"/>
    </row>
    <row r="23" spans="3:7" ht="18" customHeight="1">
      <c r="C23" s="159"/>
      <c r="D23" s="159"/>
      <c r="E23" s="159"/>
      <c r="F23" s="159"/>
      <c r="G23" s="159"/>
    </row>
    <row r="24" spans="3:7" ht="18" customHeight="1">
      <c r="C24" s="159"/>
      <c r="D24" s="159"/>
      <c r="E24" s="159"/>
      <c r="F24" s="159"/>
      <c r="G24" s="159"/>
    </row>
    <row r="25" spans="3:7" ht="18" customHeight="1">
      <c r="C25" s="159"/>
      <c r="D25" s="159"/>
      <c r="E25" s="159"/>
      <c r="F25" s="159"/>
      <c r="G25" s="159"/>
    </row>
    <row r="26" spans="3:7" ht="18" customHeight="1">
      <c r="C26" s="159"/>
      <c r="D26" s="159"/>
      <c r="E26" s="159"/>
      <c r="F26" s="159"/>
      <c r="G26" s="159"/>
    </row>
    <row r="27" spans="3:7" ht="18" customHeight="1">
      <c r="C27" s="159"/>
      <c r="D27" s="159"/>
      <c r="E27" s="159"/>
      <c r="F27" s="159"/>
      <c r="G27" s="159"/>
    </row>
    <row r="28" spans="3:7" ht="18" customHeight="1">
      <c r="C28" s="159"/>
      <c r="D28" s="159"/>
      <c r="E28" s="159"/>
      <c r="F28" s="159"/>
      <c r="G28" s="159"/>
    </row>
    <row r="29" spans="3:7" ht="18" customHeight="1">
      <c r="C29" s="159"/>
      <c r="D29" s="159"/>
      <c r="E29" s="159"/>
      <c r="F29" s="159"/>
      <c r="G29" s="159"/>
    </row>
    <row r="30" spans="3:7" ht="18" customHeight="1">
      <c r="C30" s="159"/>
      <c r="D30" s="159"/>
      <c r="E30" s="159"/>
      <c r="F30" s="159"/>
      <c r="G30" s="159"/>
    </row>
    <row r="31" spans="3:7" ht="18" customHeight="1">
      <c r="C31" s="159"/>
      <c r="D31" s="159"/>
      <c r="E31" s="159"/>
      <c r="F31" s="159"/>
      <c r="G31" s="159"/>
    </row>
    <row r="32" spans="3:7" ht="18" customHeight="1">
      <c r="C32" s="159"/>
      <c r="D32" s="159"/>
      <c r="E32" s="159"/>
      <c r="F32" s="159"/>
      <c r="G32" s="159"/>
    </row>
    <row r="33" spans="3:7" ht="9.75" customHeight="1"/>
    <row r="34" spans="3:7" ht="25.5" customHeight="1">
      <c r="C34" s="160" t="s">
        <v>136</v>
      </c>
      <c r="D34" s="160"/>
      <c r="E34" s="39">
        <f>LEN(C18)</f>
        <v>0</v>
      </c>
      <c r="F34" s="40" t="s">
        <v>137</v>
      </c>
      <c r="G34" s="41" t="str">
        <f>IF(AND(C14&lt;&gt;"Sim",LEN(C18)&gt;0),"⚠ Resposta """&amp;C14&amp;""" — este campo deve ficar em branco",IF(LEN(C18)&gt;6000,"⚠ Excedeu o limite de 6000 caracteres",""))</f>
        <v/>
      </c>
    </row>
  </sheetData>
  <sheetProtection algorithmName="SHA-512" hashValue="QPsD2vdY9LZ7D+wckJifuse4yD7a0dDpAifQ/CPB0Gn8j93J4VOM4MBGzNw6eBA1jPIEHGtcLwgX0mBVzp5daw==" saltValue="6t91B6FBX7dRWyeqB3zaWA==" spinCount="100000" sheet="1" scenarios="1"/>
  <mergeCells count="15">
    <mergeCell ref="C18:G32"/>
    <mergeCell ref="C34:D34"/>
    <mergeCell ref="C2:G2"/>
    <mergeCell ref="C4:G4"/>
    <mergeCell ref="D5:G5"/>
    <mergeCell ref="D6:G6"/>
    <mergeCell ref="C10:G10"/>
    <mergeCell ref="D7:G7"/>
    <mergeCell ref="C11:G11"/>
    <mergeCell ref="D8:G8"/>
    <mergeCell ref="C13:G13"/>
    <mergeCell ref="C14:D14"/>
    <mergeCell ref="E14:G14"/>
    <mergeCell ref="C16:G16"/>
    <mergeCell ref="C17:G17"/>
  </mergeCells>
  <conditionalFormatting sqref="C18:G32">
    <cfRule type="expression" dxfId="0" priority="1">
      <formula>$C$14&lt;&gt;"Sim"</formula>
    </cfRule>
  </conditionalFormatting>
  <dataValidations count="2">
    <dataValidation type="list" allowBlank="1" showInputMessage="1" showErrorMessage="1" errorTitle="Valor inválido" error="Selecione uma das opções: Sim, Não ou Não sei informar." sqref="C14" xr:uid="{10023076-F3E9-41C5-9CDA-2AAD55241965}">
      <formula1>"Sim,Não,Não sei informar"</formula1>
    </dataValidation>
    <dataValidation type="custom" showInputMessage="1" showErrorMessage="1" errorTitle="Preenchimento bloqueado" error="Este campo só pode ser preenchido se a resposta acima for &quot;Sim&quot;. Se respondeu &quot;Não&quot; ou &quot;Não sei informar&quot;, deixe em branco." sqref="C18:G32" xr:uid="{406C9554-CC57-45B2-8D1F-1BE260790B02}">
      <formula1>$C$14="Sim"</formula1>
    </dataValidation>
  </dataValidations>
  <pageMargins left="0.75" right="0.75" top="1" bottom="1" header="0.511811023622047" footer="0.511811023622047"/>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F22"/>
  <sheetViews>
    <sheetView showGridLines="0" topLeftCell="B1" zoomScaleNormal="100" workbookViewId="0">
      <selection activeCell="D3" sqref="D3"/>
    </sheetView>
  </sheetViews>
  <sheetFormatPr defaultColWidth="8.7109375" defaultRowHeight="15"/>
  <cols>
    <col min="1" max="2" width="15.7109375" customWidth="1"/>
    <col min="3" max="3" width="13.140625" customWidth="1"/>
    <col min="4" max="4" width="80.28515625" customWidth="1"/>
    <col min="5" max="5" width="55" customWidth="1"/>
    <col min="6" max="6" width="40.7109375" customWidth="1"/>
    <col min="7" max="7" width="17.5703125" bestFit="1" customWidth="1"/>
  </cols>
  <sheetData>
    <row r="1" spans="3:6" ht="8.25" customHeight="1"/>
    <row r="2" spans="3:6" ht="30.75" customHeight="1">
      <c r="C2" s="122" t="s">
        <v>162</v>
      </c>
      <c r="D2" s="122"/>
      <c r="E2" s="122"/>
      <c r="F2" s="122"/>
    </row>
    <row r="3" spans="3:6" ht="30.75" customHeight="1">
      <c r="C3" s="77" t="s">
        <v>163</v>
      </c>
      <c r="D3" s="42" t="str">
        <f>IF(TRIM(Instruções!D5)="","⚠  Pendente: informe o nome do órgão na aba Instruções",Instruções!D5)</f>
        <v>⚠  Pendente: informe o nome do órgão na aba Instruções</v>
      </c>
      <c r="E3" s="78" t="s">
        <v>164</v>
      </c>
      <c r="F3" s="42" t="str">
        <f>IF(TRIM(Instruções!D6)="","⚠  Pendente: informe a sigla na aba Instruções",Instruções!D6)</f>
        <v>⚠  Pendente: informe a sigla na aba Instruções</v>
      </c>
    </row>
    <row r="4" spans="3:6" ht="9.75" customHeight="1"/>
    <row r="5" spans="3:6" ht="27" customHeight="1">
      <c r="C5" s="142" t="s">
        <v>165</v>
      </c>
      <c r="D5" s="142"/>
      <c r="E5" s="142"/>
      <c r="F5" s="142"/>
    </row>
    <row r="6" spans="3:6" ht="27.75" customHeight="1">
      <c r="C6" s="43" t="s">
        <v>166</v>
      </c>
      <c r="D6" s="43" t="s">
        <v>167</v>
      </c>
      <c r="E6" s="44" t="s">
        <v>168</v>
      </c>
      <c r="F6" s="43" t="s">
        <v>169</v>
      </c>
    </row>
    <row r="7" spans="3:6" ht="27.75" customHeight="1">
      <c r="C7" s="45">
        <v>1</v>
      </c>
      <c r="D7" s="46" t="s">
        <v>170</v>
      </c>
      <c r="E7" s="47" t="str">
        <f>IF(Ind_01!$E$34=TRUE,"",IF(Ind_01!$E$19="","",IF(ISNUMBER(Ind_01!$E$27),Ind_01!$E$27,"")))</f>
        <v/>
      </c>
      <c r="F7" s="48" t="str">
        <f>IF(AND(Ind_01!$E$34=TRUE,OR(Ind_01!$E$19&lt;&gt;"",Ind_01!$E$20&lt;&gt;"",Ind_01!$E$21&lt;&gt;"",Ind_01!$E$22&lt;&gt;"")),"⛔  Inconsistência: impossibilidade marcada com dados preenchidos",IF(Ind_01!$E$34=TRUE,"🚫  Impossibilidade de preenchimento",IF(AND(Ind_01!$E$19="",OR(Ind_01!$E$20&lt;&gt;"",Ind_01!$E$21&lt;&gt;"",Ind_01!$E$22&lt;&gt;"")),"⚠  Selecione o instrumento no PASSO 1",IF(Ind_01!$E$19="","●  Pendente",IF(OR(Ind_01!$E$20="",Ind_01!$E$21="",Ind_01!$E$22=""),"●  Pendente",IF(ISNUMBER(Ind_01!$E$27),"✔  Preenchido","⚠  Verificar dados inseridos"))))))</f>
        <v>●  Pendente</v>
      </c>
    </row>
    <row r="8" spans="3:6" ht="27.75" customHeight="1">
      <c r="C8" s="45">
        <v>2</v>
      </c>
      <c r="D8" s="49" t="s">
        <v>171</v>
      </c>
      <c r="E8" s="47" t="str">
        <f>IF(Ind_02!E28=TRUE,"",IF(ISNUMBER(Ind_02!E23),Ind_02!E23,""))</f>
        <v/>
      </c>
      <c r="F8" s="50" t="str">
        <f>IF(AND(Ind_02!$E$28=TRUE,OR(Ind_02!$E$19&lt;&gt;"",Ind_02!$E$20&lt;&gt;"")),"⛔  Inconsistência: impossibilidade marcada com dados preenchidos",IF(Ind_02!$E$28=TRUE,"🚫  Impossibilidade de preenchimento",IF(Ind_02!E23="","●  Pendente",IF(ISNUMBER(Ind_02!E23),"✔  Preenchido","⚠  Verificar dados inseridos"))))</f>
        <v>●  Pendente</v>
      </c>
    </row>
    <row r="9" spans="3:6" ht="27.75" customHeight="1">
      <c r="C9" s="45">
        <v>3</v>
      </c>
      <c r="D9" s="46" t="s">
        <v>172</v>
      </c>
      <c r="E9" s="51" t="str">
        <f>IF(Ind_03!E28=TRUE,"",IF(ISNUMBER(Ind_03!E23),Ind_03!E23,""))</f>
        <v/>
      </c>
      <c r="F9" s="52" t="str">
        <f>IF(AND(Ind_03!$E$28=TRUE,OR(Ind_03!$E$20&lt;&gt;"")),"⛔  Inconsistência: impossibilidade marcada com dados preenchidos",IF(Ind_03!$E$28=TRUE,"🚫  Impossibilidade de preenchimento",IF(Ind_03!E23="","●  Pendente",IF(ISNUMBER(Ind_03!E23),"✔  Preenchido","⚠  Verificar dados inseridos"))))</f>
        <v>●  Pendente</v>
      </c>
    </row>
    <row r="10" spans="3:6" ht="27.75" customHeight="1">
      <c r="C10" s="45">
        <v>4</v>
      </c>
      <c r="D10" s="49" t="s">
        <v>173</v>
      </c>
      <c r="E10" s="47" t="str">
        <f>IF(Ind_04!E28=TRUE,"",IF(ISNUMBER(Ind_04!E23),Ind_04!E23,""))</f>
        <v/>
      </c>
      <c r="F10" s="50" t="str">
        <f>IF(AND(Ind_04!$E$28=TRUE,OR(Ind_04!$E$19&lt;&gt;"",Ind_04!$E$20&lt;&gt;"")),"⛔  Inconsistência: impossibilidade marcada com dados preenchidos",IF(Ind_04!$E$28=TRUE,"🚫  Impossibilidade de preenchimento",IF(Ind_04!E23="","●  Pendente",IF(ISNUMBER(Ind_04!E23),"✔  Preenchido","⚠  Verificar dados inseridos"))))</f>
        <v>●  Pendente</v>
      </c>
    </row>
    <row r="11" spans="3:6" ht="27.75" customHeight="1">
      <c r="C11" s="45">
        <v>5</v>
      </c>
      <c r="D11" s="46" t="s">
        <v>174</v>
      </c>
      <c r="E11" s="47" t="str">
        <f>IF(Ind_05!E28=TRUE,"",IF(ISNUMBER(Ind_05!E23),Ind_05!E23,""))</f>
        <v/>
      </c>
      <c r="F11" s="52" t="str">
        <f>IF(AND(Ind_05!$E$28=TRUE,OR(Ind_05!$E$19&lt;&gt;"",Ind_05!$E$20&lt;&gt;"")),"⛔  Inconsistência: impossibilidade marcada com dados preenchidos",IF(Ind_05!$E$28=TRUE,"🚫  Impossibilidade de preenchimento",IF(Ind_05!E23="","●  Pendente",IF(ISNUMBER(Ind_05!E23),"✔  Preenchido","⚠  Verificar dados inseridos"))))</f>
        <v>●  Pendente</v>
      </c>
    </row>
    <row r="12" spans="3:6" ht="27.75" customHeight="1">
      <c r="C12" s="45">
        <v>6</v>
      </c>
      <c r="D12" s="49" t="s">
        <v>175</v>
      </c>
      <c r="E12" s="47" t="str">
        <f>IF(Ind_06!E28=TRUE,"",IF(ISNUMBER(Ind_06!E23),Ind_06!E23,""))</f>
        <v/>
      </c>
      <c r="F12" s="50" t="str">
        <f>IF(AND(Ind_06!$E$28=TRUE,OR(Ind_06!$E$19&lt;&gt;"",Ind_06!$E$20&lt;&gt;"")),"⛔  Inconsistência: impossibilidade marcada com dados preenchidos",IF(Ind_06!$E$28=TRUE,"🚫  Impossibilidade de preenchimento",IF(Ind_06!E23="","●  Pendente",IF(ISNUMBER(Ind_06!E23),"✔  Preenchido","⚠  Verificar dados inseridos"))))</f>
        <v>●  Pendente</v>
      </c>
    </row>
    <row r="13" spans="3:6" ht="27.75" customHeight="1">
      <c r="C13" s="53">
        <v>7</v>
      </c>
      <c r="D13" s="54" t="s">
        <v>176</v>
      </c>
      <c r="E13" s="55" t="str">
        <f>IF(Ind_07!E28=TRUE,"",IF(ISNUMBER(Ind_07!E23),Ind_07!E23,""))</f>
        <v/>
      </c>
      <c r="F13" s="56" t="str">
        <f>IF(AND(Ind_07!$E$28=TRUE,OR(Ind_07!$E$19&lt;&gt;"",Ind_07!$E$20&lt;&gt;"")),"⛔  Inconsistência: impossibilidade marcada com dados preenchidos",IF(Ind_07!$E$28=TRUE,"🚫  Impossibilidade de preenchimento",IF(Ind_07!E23="","●  Pendente",IF(ISNUMBER(Ind_07!E23),"✔  Preenchido","⚠  Verificar dados inseridos"))))</f>
        <v>●  Pendente</v>
      </c>
    </row>
    <row r="14" spans="3:6" ht="9.75" customHeight="1"/>
    <row r="15" spans="3:6" ht="23.25" customHeight="1">
      <c r="C15" s="142" t="s">
        <v>177</v>
      </c>
      <c r="D15" s="142"/>
      <c r="E15" s="142"/>
      <c r="F15" s="142"/>
    </row>
    <row r="16" spans="3:6" ht="27.75" customHeight="1">
      <c r="C16" s="44" t="s">
        <v>166</v>
      </c>
      <c r="D16" s="44" t="s">
        <v>178</v>
      </c>
      <c r="E16" s="178" t="s">
        <v>169</v>
      </c>
      <c r="F16" s="179"/>
    </row>
    <row r="17" spans="3:6" ht="27.6" customHeight="1">
      <c r="C17" s="57" t="s">
        <v>179</v>
      </c>
      <c r="D17" s="58" t="s">
        <v>180</v>
      </c>
      <c r="E17" s="177" t="str">
        <f>IF(AND(Qual_i!$G$38=TRUE,OR(Qual_i!$C$14&lt;&gt;"",Qual_i!$C$19&lt;&gt;"")),"⛔  Inconsistência: impossibilidade marcada com dados preenchidos",IF(Qual_i!$I$2,"🚫  Impossibilidade de preenchimento",IF(Qual_i!C14="","○  Não respondido","✔  Respondido")))</f>
        <v>○  Não respondido</v>
      </c>
      <c r="F17" s="177"/>
    </row>
    <row r="18" spans="3:6" ht="27.6" customHeight="1">
      <c r="C18" s="57" t="s">
        <v>181</v>
      </c>
      <c r="D18" s="59" t="s">
        <v>182</v>
      </c>
      <c r="E18" s="176" t="str">
        <f>IF(AND(Qual_i!$G$38=TRUE,OR(Qual_i!$C$14&lt;&gt;"",Qual_i!$C$19&lt;&gt;"")),"⛔  Inconsistência: impossibilidade marcada com dados preenchidos",IF(Qual_i!$I$2,"🚫  Impossibilidade de preenchimento",IF(AND(Qual_i!C14&lt;&gt;"Sim",LEN(Qual_i!C19)&gt;0),"⚠  Preenchido indevidamente (resposta ≠ Sim)",IF(LEN(Qual_i!C19)&gt;0,"✔  Preenchido",IF(Qual_i!C14="Sim","○  Não preenchido","—  Não aplicável")))))</f>
        <v>—  Não aplicável</v>
      </c>
      <c r="F18" s="176"/>
    </row>
    <row r="19" spans="3:6" ht="27.6" customHeight="1">
      <c r="C19" s="60" t="s">
        <v>183</v>
      </c>
      <c r="D19" s="61" t="s">
        <v>184</v>
      </c>
      <c r="E19" s="181" t="str">
        <f>IF(LEN(Qual_ii!C15)&gt;0,"✔  Preenchido","○  Não preenchido")</f>
        <v>○  Não preenchido</v>
      </c>
      <c r="F19" s="182"/>
    </row>
    <row r="20" spans="3:6" ht="27.6" customHeight="1">
      <c r="C20" s="53" t="s">
        <v>185</v>
      </c>
      <c r="D20" s="62" t="s">
        <v>186</v>
      </c>
      <c r="E20" s="180" t="str">
        <f>IF(LEN(Qual_iii!C15)&gt;0,"✔  Preenchido","○  Não preenchido")</f>
        <v>○  Não preenchido</v>
      </c>
      <c r="F20" s="180"/>
    </row>
    <row r="21" spans="3:6" ht="27.6" customHeight="1">
      <c r="C21" s="63" t="s">
        <v>187</v>
      </c>
      <c r="D21" s="58" t="s">
        <v>188</v>
      </c>
      <c r="E21" s="177" t="str">
        <f>IF(Qual_iv!C14="","○  Não respondido","✔  Respondido")</f>
        <v>○  Não respondido</v>
      </c>
      <c r="F21" s="177"/>
    </row>
    <row r="22" spans="3:6" ht="27.6" customHeight="1">
      <c r="C22" s="57" t="s">
        <v>189</v>
      </c>
      <c r="D22" s="59" t="s">
        <v>190</v>
      </c>
      <c r="E22" s="176" t="str">
        <f>IF(AND(Qual_iv!C14&lt;&gt;"Sim",LEN(Qual_iv!C18)&gt;0),"⚠  Preenchido indevidamente (resposta ≠ Sim)",IF(LEN(Qual_iv!C18)&gt;0,"✔  Preenchido",IF(Qual_iv!C14="Sim","○  Não preenchido","—  Não aplicável")))</f>
        <v>—  Não aplicável</v>
      </c>
      <c r="F22" s="176"/>
    </row>
  </sheetData>
  <sheetProtection algorithmName="SHA-512" hashValue="vpxoNlgavo+bmfipHcVt07TLSzv+F4yap/+QZI6EkZkHNyT8FsDooenzhaSntfPLo/snQ0sx9uI6Hy4DxFosvw==" saltValue="LG3WwCz+XGwNvNEjHIJF8w==" spinCount="100000" sheet="1" scenarios="1"/>
  <mergeCells count="10">
    <mergeCell ref="E22:F22"/>
    <mergeCell ref="E21:F21"/>
    <mergeCell ref="E16:F16"/>
    <mergeCell ref="C2:F2"/>
    <mergeCell ref="C5:F5"/>
    <mergeCell ref="C15:F15"/>
    <mergeCell ref="E20:F20"/>
    <mergeCell ref="E17:F17"/>
    <mergeCell ref="E19:F19"/>
    <mergeCell ref="E18:F18"/>
  </mergeCells>
  <pageMargins left="0.75" right="0.75" top="1" bottom="1" header="0.511811023622047" footer="0.511811023622047"/>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74B3F-C335-49BF-866B-A38D935D42FE}">
  <dimension ref="A1:Y30"/>
  <sheetViews>
    <sheetView workbookViewId="0">
      <selection activeCell="B2" sqref="B2"/>
    </sheetView>
  </sheetViews>
  <sheetFormatPr defaultColWidth="9.140625" defaultRowHeight="15"/>
  <cols>
    <col min="1" max="1" width="44.28515625" style="3" customWidth="1"/>
    <col min="2" max="4" width="36.7109375" style="3" customWidth="1"/>
    <col min="5" max="5" width="24.7109375" style="3" customWidth="1"/>
    <col min="6" max="6" width="36.7109375" style="3" customWidth="1"/>
    <col min="7" max="7" width="24.7109375" style="3" customWidth="1"/>
    <col min="8" max="8" width="36.7109375" style="3" customWidth="1"/>
    <col min="9" max="9" width="24.7109375" style="3" customWidth="1"/>
    <col min="10" max="10" width="36.7109375" style="3" customWidth="1"/>
    <col min="11" max="11" width="24.7109375" style="3" customWidth="1"/>
    <col min="12" max="12" width="36.7109375" style="3" customWidth="1"/>
    <col min="13" max="13" width="24.7109375" style="3" customWidth="1"/>
    <col min="14" max="14" width="36.7109375" style="3" customWidth="1"/>
    <col min="15" max="15" width="24.7109375" style="3" customWidth="1"/>
    <col min="16" max="16" width="36.7109375" style="3" customWidth="1"/>
    <col min="17" max="17" width="24.7109375" style="3" customWidth="1"/>
    <col min="18" max="19" width="36.7109375" style="3" customWidth="1"/>
    <col min="20" max="20" width="24.7109375" style="3" customWidth="1"/>
    <col min="21" max="21" width="36.7109375" style="3" customWidth="1"/>
    <col min="22" max="22" width="66.28515625" style="3" customWidth="1"/>
    <col min="23" max="24" width="36.7109375" style="3" customWidth="1"/>
    <col min="25" max="25" width="14.140625" style="3" bestFit="1" customWidth="1"/>
    <col min="26" max="16384" width="9.140625" style="3"/>
  </cols>
  <sheetData>
    <row r="1" spans="1:25" ht="56.1" customHeight="1">
      <c r="A1" s="64" t="s">
        <v>191</v>
      </c>
      <c r="B1" s="65" t="s">
        <v>192</v>
      </c>
      <c r="C1" s="65" t="s">
        <v>193</v>
      </c>
      <c r="D1" s="65" t="s">
        <v>194</v>
      </c>
      <c r="E1" s="65" t="s">
        <v>195</v>
      </c>
      <c r="F1" s="65" t="s">
        <v>196</v>
      </c>
      <c r="G1" s="65" t="s">
        <v>197</v>
      </c>
      <c r="H1" s="65" t="s">
        <v>198</v>
      </c>
      <c r="I1" s="65" t="s">
        <v>199</v>
      </c>
      <c r="J1" s="65" t="s">
        <v>200</v>
      </c>
      <c r="K1" s="65" t="s">
        <v>201</v>
      </c>
      <c r="L1" s="65" t="s">
        <v>202</v>
      </c>
      <c r="M1" s="65" t="s">
        <v>203</v>
      </c>
      <c r="N1" s="65" t="s">
        <v>204</v>
      </c>
      <c r="O1" s="65" t="s">
        <v>205</v>
      </c>
      <c r="P1" s="65" t="s">
        <v>206</v>
      </c>
      <c r="Q1" s="65" t="s">
        <v>207</v>
      </c>
      <c r="R1" s="65" t="s">
        <v>208</v>
      </c>
      <c r="S1" s="65" t="s">
        <v>209</v>
      </c>
      <c r="T1" s="65" t="s">
        <v>210</v>
      </c>
      <c r="U1" s="65" t="s">
        <v>211</v>
      </c>
      <c r="V1" s="65" t="s">
        <v>212</v>
      </c>
      <c r="W1" s="66" t="s">
        <v>213</v>
      </c>
      <c r="X1" s="67" t="s">
        <v>214</v>
      </c>
      <c r="Y1"/>
    </row>
    <row r="2" spans="1:25" ht="49.5" customHeight="1">
      <c r="A2" s="68" t="str">
        <f>IF(Instruções!D5="","",Instruções!D5)</f>
        <v/>
      </c>
      <c r="B2" s="69" t="str">
        <f>IF(Instruções!D6="","",Instruções!D6)</f>
        <v/>
      </c>
      <c r="C2" s="70" t="str">
        <f>IF(Ind_01!E19="","",Ind_01!E19)</f>
        <v/>
      </c>
      <c r="D2" s="70" t="str">
        <f>IF(Ind_01!E34=TRUE,"Impossibilidade de preenchimento",Resumo!E7)</f>
        <v/>
      </c>
      <c r="E2" s="70" t="str">
        <f>IF(Ind_01!$E$34&lt;&gt;TRUE,"",IF(OR(TRIM(Ind_01!$C$36)="",TRIM(Ind_01!$C$36)="(Breve relato sobre as dificuldades enfrentadas)"),"",TRIM(SUBSTITUTE(SUBSTITUTE(Ind_01!$C$36,CHAR(10)," "),CHAR(13)," "))))</f>
        <v/>
      </c>
      <c r="F2" s="70" t="str">
        <f>IF(Ind_02!E28=TRUE,"Impossibilidade de preenchimento",Resumo!E8)</f>
        <v/>
      </c>
      <c r="G2" s="70" t="str">
        <f>IF(Ind_02!$E$28&lt;&gt;TRUE,"",IF(OR(TRIM(Ind_02!$C$30)="",TRIM(Ind_02!$C$30)="(Breve relato sobre as dificuldades enfrentadas)"),"",TRIM(SUBSTITUTE(SUBSTITUTE(Ind_02!$C$30,CHAR(10)," "),CHAR(13)," "))))</f>
        <v/>
      </c>
      <c r="H2" s="71" t="str">
        <f>IF(Ind_03!E28=TRUE,"Impossibilidade de preenchimento",Resumo!E9)</f>
        <v/>
      </c>
      <c r="I2" s="70" t="str">
        <f>IF(Ind_03!$E$28&lt;&gt;TRUE,"",IF(OR(TRIM(Ind_03!$C$30)="",TRIM(Ind_03!$C$30)="(Breve relato sobre as dificuldades enfrentadas)"),"",TRIM(SUBSTITUTE(SUBSTITUTE(Ind_03!$C$30,CHAR(10)," "),CHAR(13)," "))))</f>
        <v/>
      </c>
      <c r="J2" s="70" t="str">
        <f>IF(Ind_04!E28=TRUE,"Impossibilidade de preenchimento",Resumo!E10)</f>
        <v/>
      </c>
      <c r="K2" s="70" t="str">
        <f>IF(Ind_04!$E$28&lt;&gt;TRUE,"",IF(OR(TRIM(Ind_04!$C$30)="",TRIM(Ind_04!$C$30)="(Breve relato sobre as dificuldades enfrentadas)"),"",TRIM(SUBSTITUTE(SUBSTITUTE(Ind_04!$C$30,CHAR(10)," "),CHAR(13)," "))))</f>
        <v/>
      </c>
      <c r="L2" s="70" t="str">
        <f>IF(Ind_05!E28=TRUE,"Impossibilidade de preenchimento",Resumo!E11)</f>
        <v/>
      </c>
      <c r="M2" s="70" t="str">
        <f>IF(Ind_05!$E$28&lt;&gt;TRUE,"",IF(OR(TRIM(Ind_05!$C$30)="",TRIM(Ind_05!$C$30)="(Breve relato sobre as dificuldades enfrentadas)"),"",TRIM(SUBSTITUTE(SUBSTITUTE(Ind_05!$C$30,CHAR(10)," "),CHAR(13)," "))))</f>
        <v/>
      </c>
      <c r="N2" s="70" t="str">
        <f>IF(Ind_06!E28=TRUE,"Impossibilidade de preenchimento",Resumo!E12)</f>
        <v/>
      </c>
      <c r="O2" s="70" t="str">
        <f>IF(Ind_06!$E$28&lt;&gt;TRUE,"",IF(OR(TRIM(Ind_06!$C$30)="",TRIM(Ind_06!$C$30)="(Breve relato sobre as dificuldades enfrentadas)"),"",TRIM(SUBSTITUTE(SUBSTITUTE(Ind_06!$C$30,CHAR(10)," "),CHAR(13)," "))))</f>
        <v/>
      </c>
      <c r="P2" s="70" t="str">
        <f>IF(Ind_07!E28=TRUE,"Impossibilidade de preenchimento",Resumo!E13)</f>
        <v/>
      </c>
      <c r="Q2" s="70" t="str">
        <f>IF(Ind_07!$E$28&lt;&gt;TRUE,"",IF(OR(TRIM(Ind_07!$C$30)="",TRIM(Ind_07!$C$30)="(Breve relato sobre as dificuldades enfrentadas)"),"",TRIM(SUBSTITUTE(SUBSTITUTE(Ind_07!$C$30,CHAR(10)," "),CHAR(13)," "))))</f>
        <v/>
      </c>
      <c r="R2" s="69" t="str">
        <f>IF(Qual_i!$I$2,"Impossibilidade de preenchimento",IF(Qual_i!C14="","",Qual_i!C14))</f>
        <v/>
      </c>
      <c r="S2" s="72" t="str">
        <f>IF(Qual_i!$I$2,"Impossibilidade de preenchimento",IF(Qual_i!C19="","",TRIM(SUBSTITUTE(SUBSTITUTE(Qual_i!C19,CHAR(10)," "),CHAR(13)," "))))</f>
        <v/>
      </c>
      <c r="T2" s="70" t="str">
        <f>IF(Qual_i!$G$38&lt;&gt;TRUE,"",IF(OR(TRIM(Qual_i!$C$40)="",TRIM(Qual_i!$C$40)="(Breve relato sobre as dificuldades enfrentadas)"),"",TRIM(SUBSTITUTE(SUBSTITUTE(Qual_i!$C$40,CHAR(10)," "),CHAR(13)," "))))</f>
        <v/>
      </c>
      <c r="U2" s="72" t="str">
        <f>IF(Qual_ii!C15="","",TRIM(SUBSTITUTE(SUBSTITUTE(Qual_ii!C15,CHAR(10)," "),CHAR(13)," ")))</f>
        <v/>
      </c>
      <c r="V2" s="72" t="str">
        <f>IF(Qual_iii!C15="","",TRIM(SUBSTITUTE(SUBSTITUTE(Qual_iii!C15,CHAR(10)," "),CHAR(13)," ")))</f>
        <v/>
      </c>
      <c r="W2" s="73" t="str">
        <f>IF(Qual_iv!C14="","",Qual_iv!C14)</f>
        <v/>
      </c>
      <c r="X2" s="74" t="str">
        <f>IF(Qual_iv!C18="","",TRIM(SUBSTITUTE(SUBSTITUTE(Qual_iv!C18,CHAR(10)," "),CHAR(13)," ")))</f>
        <v/>
      </c>
      <c r="Y2"/>
    </row>
    <row r="4" spans="1:25">
      <c r="A4" s="79" t="s">
        <v>215</v>
      </c>
    </row>
    <row r="10" spans="1:25">
      <c r="A10"/>
    </row>
    <row r="11" spans="1:25">
      <c r="A11"/>
    </row>
    <row r="12" spans="1:25">
      <c r="A12"/>
    </row>
    <row r="14" spans="1:25">
      <c r="A14"/>
      <c r="B14"/>
      <c r="C14"/>
      <c r="D14"/>
      <c r="E14"/>
      <c r="F14"/>
      <c r="G14"/>
      <c r="H14"/>
      <c r="I14"/>
      <c r="J14"/>
      <c r="K14"/>
      <c r="L14"/>
      <c r="M14"/>
      <c r="N14"/>
      <c r="O14"/>
      <c r="P14"/>
      <c r="Q14"/>
      <c r="R14"/>
      <c r="S14"/>
      <c r="T14"/>
      <c r="U14"/>
      <c r="V14"/>
      <c r="W14"/>
      <c r="X14"/>
    </row>
    <row r="15" spans="1:25">
      <c r="A15"/>
      <c r="B15"/>
      <c r="C15"/>
      <c r="D15"/>
      <c r="E15"/>
      <c r="F15"/>
      <c r="G15"/>
      <c r="H15"/>
      <c r="I15"/>
      <c r="J15"/>
      <c r="K15"/>
      <c r="L15"/>
      <c r="M15"/>
      <c r="N15"/>
      <c r="O15"/>
      <c r="P15"/>
      <c r="Q15"/>
      <c r="R15"/>
      <c r="S15"/>
      <c r="T15"/>
      <c r="U15"/>
      <c r="V15"/>
      <c r="W15"/>
      <c r="X15"/>
    </row>
    <row r="16" spans="1:25">
      <c r="A16"/>
      <c r="B16"/>
      <c r="C16"/>
      <c r="D16"/>
      <c r="E16"/>
      <c r="F16"/>
      <c r="G16"/>
      <c r="H16"/>
      <c r="I16"/>
      <c r="J16"/>
      <c r="K16"/>
      <c r="L16"/>
      <c r="M16"/>
      <c r="N16"/>
      <c r="O16"/>
      <c r="P16"/>
      <c r="Q16"/>
      <c r="R16"/>
      <c r="S16"/>
      <c r="T16"/>
      <c r="U16"/>
      <c r="V16"/>
      <c r="W16"/>
      <c r="X16"/>
    </row>
    <row r="17" spans="1:24">
      <c r="A17"/>
      <c r="B17"/>
      <c r="C17"/>
      <c r="D17"/>
      <c r="E17"/>
      <c r="F17"/>
      <c r="G17"/>
      <c r="H17"/>
      <c r="I17"/>
      <c r="J17"/>
      <c r="K17"/>
      <c r="L17"/>
      <c r="M17"/>
      <c r="N17"/>
      <c r="O17"/>
      <c r="P17"/>
      <c r="Q17"/>
      <c r="R17"/>
      <c r="S17"/>
      <c r="T17"/>
      <c r="U17"/>
      <c r="V17"/>
      <c r="W17"/>
      <c r="X17"/>
    </row>
    <row r="18" spans="1:24">
      <c r="A18"/>
      <c r="B18"/>
      <c r="C18"/>
      <c r="D18"/>
      <c r="E18"/>
      <c r="F18"/>
      <c r="G18"/>
      <c r="H18"/>
      <c r="I18"/>
      <c r="J18"/>
      <c r="K18"/>
      <c r="L18"/>
      <c r="M18"/>
      <c r="N18"/>
      <c r="O18"/>
      <c r="P18"/>
      <c r="Q18"/>
      <c r="R18"/>
      <c r="S18"/>
      <c r="T18"/>
      <c r="U18"/>
      <c r="V18"/>
      <c r="W18"/>
      <c r="X18"/>
    </row>
    <row r="19" spans="1:24">
      <c r="A19"/>
      <c r="B19"/>
      <c r="C19"/>
      <c r="D19"/>
      <c r="E19"/>
      <c r="F19"/>
      <c r="G19"/>
      <c r="H19"/>
      <c r="I19"/>
      <c r="J19"/>
      <c r="K19"/>
      <c r="L19"/>
      <c r="M19"/>
      <c r="N19"/>
      <c r="O19"/>
      <c r="P19"/>
      <c r="Q19"/>
      <c r="R19"/>
      <c r="S19"/>
      <c r="T19"/>
      <c r="U19"/>
      <c r="V19"/>
      <c r="W19"/>
      <c r="X19"/>
    </row>
    <row r="20" spans="1:24">
      <c r="A20"/>
      <c r="B20"/>
      <c r="C20"/>
      <c r="D20"/>
      <c r="E20"/>
      <c r="F20"/>
      <c r="G20"/>
      <c r="H20"/>
      <c r="I20"/>
      <c r="J20"/>
      <c r="K20"/>
      <c r="L20"/>
      <c r="M20"/>
      <c r="N20"/>
      <c r="O20"/>
      <c r="P20"/>
      <c r="Q20"/>
      <c r="R20"/>
      <c r="S20"/>
      <c r="T20"/>
      <c r="U20"/>
      <c r="V20"/>
      <c r="W20"/>
      <c r="X20"/>
    </row>
    <row r="21" spans="1:24">
      <c r="A21"/>
      <c r="B21"/>
      <c r="C21"/>
      <c r="D21"/>
      <c r="E21"/>
      <c r="F21"/>
      <c r="G21"/>
      <c r="H21"/>
      <c r="I21"/>
      <c r="J21"/>
      <c r="K21"/>
      <c r="L21"/>
      <c r="M21"/>
      <c r="N21"/>
      <c r="O21"/>
      <c r="P21"/>
      <c r="Q21"/>
      <c r="R21"/>
      <c r="S21"/>
      <c r="T21"/>
      <c r="U21"/>
      <c r="V21"/>
      <c r="W21"/>
      <c r="X21"/>
    </row>
    <row r="22" spans="1:24">
      <c r="A22"/>
      <c r="B22"/>
      <c r="C22"/>
      <c r="D22"/>
      <c r="E22"/>
      <c r="F22"/>
      <c r="G22"/>
      <c r="H22"/>
      <c r="I22"/>
      <c r="J22"/>
      <c r="K22"/>
      <c r="L22"/>
      <c r="M22"/>
      <c r="N22"/>
      <c r="O22"/>
      <c r="P22"/>
      <c r="Q22"/>
      <c r="R22"/>
      <c r="S22"/>
      <c r="T22"/>
      <c r="U22"/>
      <c r="V22"/>
      <c r="W22"/>
      <c r="X22"/>
    </row>
    <row r="23" spans="1:24">
      <c r="A23"/>
      <c r="B23"/>
      <c r="C23"/>
      <c r="D23"/>
      <c r="E23"/>
      <c r="F23"/>
      <c r="G23"/>
      <c r="H23"/>
      <c r="I23"/>
      <c r="J23"/>
      <c r="K23"/>
      <c r="L23"/>
      <c r="M23"/>
      <c r="N23"/>
      <c r="O23"/>
      <c r="P23"/>
      <c r="Q23"/>
      <c r="R23"/>
      <c r="S23"/>
      <c r="T23"/>
      <c r="U23"/>
      <c r="V23"/>
      <c r="W23"/>
      <c r="X23"/>
    </row>
    <row r="24" spans="1:24">
      <c r="A24"/>
      <c r="B24"/>
      <c r="C24"/>
      <c r="D24"/>
      <c r="E24"/>
      <c r="F24"/>
      <c r="G24"/>
      <c r="H24"/>
      <c r="I24"/>
      <c r="J24"/>
      <c r="K24"/>
      <c r="L24"/>
      <c r="M24"/>
      <c r="N24"/>
      <c r="O24"/>
      <c r="P24"/>
      <c r="Q24"/>
      <c r="R24"/>
      <c r="S24"/>
      <c r="T24"/>
      <c r="U24"/>
      <c r="V24"/>
      <c r="W24"/>
      <c r="X24"/>
    </row>
    <row r="25" spans="1:24">
      <c r="A25"/>
      <c r="B25"/>
      <c r="C25"/>
      <c r="D25"/>
      <c r="E25"/>
      <c r="F25"/>
      <c r="G25"/>
      <c r="H25"/>
      <c r="I25"/>
      <c r="J25"/>
      <c r="K25"/>
      <c r="L25"/>
      <c r="M25"/>
      <c r="N25"/>
      <c r="O25"/>
      <c r="P25"/>
      <c r="Q25"/>
      <c r="R25"/>
      <c r="S25"/>
      <c r="T25"/>
      <c r="U25"/>
      <c r="V25"/>
      <c r="W25"/>
      <c r="X25"/>
    </row>
    <row r="26" spans="1:24">
      <c r="A26"/>
      <c r="B26"/>
      <c r="C26"/>
      <c r="D26"/>
      <c r="E26"/>
      <c r="F26"/>
      <c r="G26"/>
      <c r="H26"/>
      <c r="I26"/>
      <c r="J26"/>
      <c r="K26"/>
      <c r="L26"/>
      <c r="M26"/>
      <c r="N26"/>
      <c r="O26"/>
      <c r="P26"/>
      <c r="Q26"/>
      <c r="R26"/>
      <c r="S26"/>
      <c r="T26"/>
      <c r="U26"/>
      <c r="V26"/>
      <c r="W26"/>
      <c r="X26"/>
    </row>
    <row r="27" spans="1:24">
      <c r="A27"/>
      <c r="B27"/>
      <c r="C27"/>
      <c r="D27"/>
      <c r="E27"/>
      <c r="F27"/>
      <c r="G27"/>
      <c r="H27"/>
      <c r="I27"/>
      <c r="J27"/>
      <c r="K27"/>
      <c r="L27"/>
      <c r="M27"/>
      <c r="N27"/>
      <c r="O27"/>
      <c r="P27"/>
      <c r="Q27"/>
      <c r="R27"/>
      <c r="S27"/>
      <c r="T27"/>
      <c r="U27"/>
      <c r="V27"/>
      <c r="W27"/>
      <c r="X27"/>
    </row>
    <row r="28" spans="1:24">
      <c r="A28"/>
      <c r="B28"/>
      <c r="C28"/>
      <c r="D28"/>
      <c r="E28"/>
      <c r="F28"/>
      <c r="G28"/>
      <c r="H28"/>
      <c r="I28"/>
      <c r="J28"/>
      <c r="K28"/>
      <c r="L28"/>
      <c r="M28"/>
      <c r="N28"/>
      <c r="O28"/>
      <c r="P28"/>
      <c r="Q28"/>
      <c r="R28"/>
      <c r="S28"/>
      <c r="T28"/>
      <c r="U28"/>
      <c r="V28"/>
      <c r="W28"/>
      <c r="X28"/>
    </row>
    <row r="29" spans="1:24">
      <c r="A29"/>
      <c r="B29"/>
      <c r="C29"/>
      <c r="D29"/>
      <c r="E29"/>
      <c r="F29"/>
      <c r="G29"/>
      <c r="H29"/>
      <c r="I29"/>
      <c r="J29"/>
      <c r="K29"/>
      <c r="L29"/>
      <c r="M29"/>
      <c r="N29"/>
      <c r="O29"/>
      <c r="P29"/>
      <c r="Q29"/>
      <c r="R29"/>
      <c r="S29"/>
      <c r="T29"/>
      <c r="U29"/>
      <c r="V29"/>
      <c r="W29"/>
      <c r="X29"/>
    </row>
    <row r="30" spans="1:24">
      <c r="A30"/>
      <c r="B30"/>
      <c r="C30"/>
      <c r="D30"/>
      <c r="E30"/>
      <c r="F30"/>
      <c r="G30"/>
      <c r="H30"/>
      <c r="I30"/>
      <c r="J30"/>
      <c r="K30"/>
      <c r="L30"/>
      <c r="M30"/>
      <c r="N30"/>
      <c r="O30"/>
      <c r="P30"/>
      <c r="Q30"/>
      <c r="R30"/>
      <c r="S30"/>
      <c r="T30"/>
      <c r="U30"/>
      <c r="V30"/>
      <c r="W30"/>
      <c r="X30"/>
    </row>
  </sheetData>
  <sheetProtection algorithmName="SHA-512" hashValue="AZHeVL8XWhyaWVYowbbvWRgnhRdBrtAn1dImk2v1JzUmRnP6xED7eFlRn9XPxGkKBxcXNL3SDN/D+iaJOAIXLQ==" saltValue="3sYgiz8lQqLGnSc3UddYIQ==" spinCount="100000" sheet="1" scenarios="1"/>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7977E-D35E-4319-AADE-B622B97FFD79}">
  <dimension ref="C1:G36"/>
  <sheetViews>
    <sheetView showGridLines="0" topLeftCell="B1" zoomScaleNormal="100" workbookViewId="0">
      <selection activeCell="D21" sqref="D21"/>
    </sheetView>
  </sheetViews>
  <sheetFormatPr defaultColWidth="8.7109375" defaultRowHeight="15"/>
  <cols>
    <col min="1" max="2" width="15.7109375" customWidth="1"/>
    <col min="3" max="3" width="36.85546875" customWidth="1"/>
    <col min="4" max="5" width="76" customWidth="1"/>
  </cols>
  <sheetData>
    <row r="1" spans="3:5" ht="8.25" customHeight="1"/>
    <row r="2" spans="3:5" ht="30.75" customHeight="1">
      <c r="C2" s="122" t="s">
        <v>18</v>
      </c>
      <c r="D2" s="122"/>
      <c r="E2" s="122"/>
    </row>
    <row r="3" spans="3:5" ht="9.75" customHeight="1"/>
    <row r="4" spans="3:5" ht="27.75" customHeight="1">
      <c r="C4" s="106" t="s">
        <v>19</v>
      </c>
      <c r="D4" s="123"/>
      <c r="E4" s="123"/>
    </row>
    <row r="5" spans="3:5" ht="40.5" customHeight="1">
      <c r="C5" s="12" t="s">
        <v>20</v>
      </c>
      <c r="D5" s="105" t="s">
        <v>21</v>
      </c>
      <c r="E5" s="105"/>
    </row>
    <row r="6" spans="3:5" ht="40.5" customHeight="1">
      <c r="C6" s="12" t="s">
        <v>22</v>
      </c>
      <c r="D6" s="105" t="s">
        <v>23</v>
      </c>
      <c r="E6" s="105"/>
    </row>
    <row r="7" spans="3:5" ht="40.5" customHeight="1">
      <c r="C7" s="12" t="s">
        <v>24</v>
      </c>
      <c r="D7" s="105" t="s">
        <v>25</v>
      </c>
      <c r="E7" s="105"/>
    </row>
    <row r="8" spans="3:5" ht="40.5" customHeight="1">
      <c r="C8" s="12" t="s">
        <v>26</v>
      </c>
      <c r="D8" s="105" t="s">
        <v>27</v>
      </c>
      <c r="E8" s="105"/>
    </row>
    <row r="9" spans="3:5" ht="40.5" customHeight="1">
      <c r="C9" s="12" t="s">
        <v>28</v>
      </c>
      <c r="D9" s="105" t="s">
        <v>29</v>
      </c>
      <c r="E9" s="105"/>
    </row>
    <row r="10" spans="3:5" ht="40.5" customHeight="1">
      <c r="C10" s="13" t="s">
        <v>30</v>
      </c>
      <c r="D10" s="105" t="s">
        <v>31</v>
      </c>
      <c r="E10" s="105"/>
    </row>
    <row r="11" spans="3:5" ht="9.75" customHeight="1">
      <c r="C11" s="14"/>
      <c r="D11" s="14"/>
      <c r="E11" s="14"/>
    </row>
    <row r="12" spans="3:5" ht="27.75" customHeight="1">
      <c r="C12" s="106" t="s">
        <v>32</v>
      </c>
      <c r="D12" s="106"/>
      <c r="E12" s="106"/>
    </row>
    <row r="13" spans="3:5" ht="186" customHeight="1">
      <c r="C13" s="107" t="s">
        <v>33</v>
      </c>
      <c r="D13" s="108"/>
      <c r="E13" s="108"/>
    </row>
    <row r="14" spans="3:5" ht="9.75" customHeight="1">
      <c r="C14" s="14"/>
      <c r="D14" s="14"/>
      <c r="E14" s="14"/>
    </row>
    <row r="15" spans="3:5" ht="27.75" customHeight="1" thickBot="1">
      <c r="C15" s="109" t="s">
        <v>34</v>
      </c>
      <c r="D15" s="110"/>
      <c r="E15" s="110"/>
    </row>
    <row r="16" spans="3:5" ht="36" customHeight="1" thickBot="1">
      <c r="C16" s="111" t="s">
        <v>35</v>
      </c>
      <c r="D16" s="112"/>
      <c r="E16" s="112"/>
    </row>
    <row r="17" spans="3:7" ht="9.75" customHeight="1">
      <c r="C17" s="14"/>
      <c r="D17" s="14"/>
      <c r="E17" s="14"/>
    </row>
    <row r="18" spans="3:7" ht="27.75" customHeight="1">
      <c r="C18" s="113" t="s">
        <v>36</v>
      </c>
      <c r="D18" s="113"/>
      <c r="E18" s="113"/>
    </row>
    <row r="19" spans="3:7" ht="32.25" customHeight="1">
      <c r="C19" s="15" t="s">
        <v>37</v>
      </c>
      <c r="D19" s="16" t="s">
        <v>38</v>
      </c>
      <c r="E19" s="8"/>
    </row>
    <row r="20" spans="3:7" ht="32.25" customHeight="1">
      <c r="C20" s="15" t="s">
        <v>39</v>
      </c>
      <c r="D20" s="16" t="s">
        <v>40</v>
      </c>
      <c r="E20" s="6"/>
    </row>
    <row r="21" spans="3:7" ht="32.25" customHeight="1">
      <c r="C21" s="15" t="s">
        <v>41</v>
      </c>
      <c r="D21" s="17" t="s">
        <v>42</v>
      </c>
      <c r="E21" s="7"/>
      <c r="G21" s="1"/>
    </row>
    <row r="22" spans="3:7" ht="32.25" customHeight="1">
      <c r="C22" s="15" t="s">
        <v>43</v>
      </c>
      <c r="D22" s="17" t="s">
        <v>44</v>
      </c>
      <c r="E22" s="7"/>
      <c r="G22" s="1"/>
    </row>
    <row r="23" spans="3:7" ht="15.75" customHeight="1">
      <c r="C23" s="118" t="s">
        <v>45</v>
      </c>
      <c r="D23" s="118"/>
      <c r="E23" s="118"/>
      <c r="G23" s="1"/>
    </row>
    <row r="24" spans="3:7" ht="9.75" customHeight="1">
      <c r="C24" s="14"/>
      <c r="D24" s="14"/>
      <c r="E24" s="14"/>
    </row>
    <row r="25" spans="3:7" ht="27.75" customHeight="1" thickBot="1">
      <c r="C25" s="114" t="s">
        <v>46</v>
      </c>
      <c r="D25" s="113"/>
      <c r="E25" s="113"/>
    </row>
    <row r="26" spans="3:7" ht="27.75" customHeight="1" thickBot="1">
      <c r="C26" s="18" t="s">
        <v>47</v>
      </c>
      <c r="D26" s="19" t="s">
        <v>48</v>
      </c>
      <c r="E26" s="20" t="str">
        <f>IF(OR($E$20="",$E$21="",$E$22=""),"",IF(NOT(AND(ISNUMBER($E$20),ISNUMBER($E$21),ISNUMBER($E$22))),"⚠ ERRO: informe apenas valores numéricos",IF(OR($E$20&lt;0,$E$21&lt;0,$E$22&lt;0),"⚠ ERRO: não são permitidos valores negativos",SUM($E$20:$E$22))))</f>
        <v/>
      </c>
    </row>
    <row r="27" spans="3:7" ht="34.5" customHeight="1" thickBot="1">
      <c r="C27" s="21" t="s">
        <v>49</v>
      </c>
      <c r="D27" s="19" t="s">
        <v>50</v>
      </c>
      <c r="E27" s="22" t="str">
        <f>IF(OR($E$20="",$E$21="",$E$22=""),"",IF(NOT(ISNUMBER($E$26)),$E$26,IF($E$26&lt;=0,"⚠ ERRO: o total de entregas pactuadas deve ser maior que zero",($E$20+$E$21)/$E$26*100)))</f>
        <v/>
      </c>
    </row>
    <row r="28" spans="3:7" ht="34.5" customHeight="1" thickBot="1">
      <c r="C28" s="18" t="s">
        <v>51</v>
      </c>
      <c r="D28" s="19" t="s">
        <v>52</v>
      </c>
      <c r="E28" s="23" t="str">
        <f>IF(OR($E$20="",$E$21="",$E$22=""),"",IF(NOT(ISNUMBER($E$26)),$E$26,IF($E$26&lt;=0,"⚠ ERRO: o total de entregas pactuadas deve ser maior que zero",$E$20/$E$26*100)))</f>
        <v/>
      </c>
    </row>
    <row r="29" spans="3:7" ht="34.5" customHeight="1" thickBot="1">
      <c r="C29" s="18" t="s">
        <v>53</v>
      </c>
      <c r="D29" s="19" t="s">
        <v>52</v>
      </c>
      <c r="E29" s="23" t="str">
        <f>IF(OR($E$20="",$E$21="",$E$22=""),"",IF(NOT(ISNUMBER($E$26)),$E$26,IF($E$26&lt;=0,"⚠ ERRO: o total de entregas pactuadas deve ser maior que zero",$E$21/$E$26*100)))</f>
        <v/>
      </c>
    </row>
    <row r="30" spans="3:7" ht="34.5" customHeight="1" thickBot="1">
      <c r="C30" s="18" t="s">
        <v>54</v>
      </c>
      <c r="D30" s="19" t="s">
        <v>52</v>
      </c>
      <c r="E30" s="23" t="str">
        <f>IF(OR($E$20="",$E$21="",$E$22=""),"",IF(NOT(ISNUMBER($E$26)),$E$26,IF($E$26&lt;=0,"⚠ ERRO: o total de entregas pactuadas deve ser maior que zero",$E$22/$E$26*100)))</f>
        <v/>
      </c>
    </row>
    <row r="31" spans="3:7" ht="30" customHeight="1" thickBot="1">
      <c r="C31" s="18" t="s">
        <v>55</v>
      </c>
      <c r="D31" s="24" t="s">
        <v>56</v>
      </c>
      <c r="E31" s="25" t="str">
        <f>IF(OR($E$20="",$E$21="",$E$22=""),"",IF(NOT(ISNUMBER($E$26)),$E$26,IF($E$26&lt;=0,"⚠ ERRO: o total de entregas pactuadas deve ser maior que zero","OK — os três percentuais somam 100%")))</f>
        <v/>
      </c>
    </row>
    <row r="32" spans="3:7">
      <c r="C32" s="14"/>
      <c r="D32" s="14"/>
      <c r="E32" s="14"/>
    </row>
    <row r="33" spans="3:5" ht="24" customHeight="1">
      <c r="C33" s="115" t="s">
        <v>57</v>
      </c>
      <c r="D33" s="183"/>
      <c r="E33" s="183"/>
    </row>
    <row r="34" spans="3:5" ht="32.1" customHeight="1">
      <c r="C34" s="116" t="s">
        <v>58</v>
      </c>
      <c r="D34" s="117"/>
      <c r="E34" s="4" t="b">
        <v>0</v>
      </c>
    </row>
    <row r="35" spans="3:5" ht="18" customHeight="1">
      <c r="C35" s="119" t="str">
        <f>IF($E$34=TRUE,IF(OR($E$19&lt;&gt;"",$E$20&lt;&gt;"",$E$21&lt;&gt;"",$E$22&lt;&gt;""),"⛔  INCONSISTÊNCIA: a impossibilidade está marcada, mas há dados preenchidos. Desmarque a caixa ou apague os dados.","⚠  Marcação registrada:  descreva, no quadro abaixo, as dificuldades enfrentadas para a apuração dos dados."),"")</f>
        <v/>
      </c>
      <c r="D35" s="120"/>
      <c r="E35" s="121"/>
    </row>
    <row r="36" spans="3:5" ht="45.95" customHeight="1">
      <c r="C36" s="104" t="s">
        <v>59</v>
      </c>
      <c r="D36" s="184"/>
      <c r="E36" s="184"/>
    </row>
  </sheetData>
  <sheetProtection algorithmName="SHA-512" hashValue="1qrp4+j5cbUb874wfwYmre7y4XcwmIWW0SLpad1bx7S2hxWdqKHW7BtQTxSSVgWAZhoGkA9yjf2kop4q5ff2dw==" saltValue="lz8dCQ60FvHbEc3xjm8AmQ==" spinCount="100000" sheet="1" scenarios="1"/>
  <mergeCells count="19">
    <mergeCell ref="D8:E8"/>
    <mergeCell ref="C2:E2"/>
    <mergeCell ref="C4:E4"/>
    <mergeCell ref="D5:E5"/>
    <mergeCell ref="D6:E6"/>
    <mergeCell ref="D7:E7"/>
    <mergeCell ref="C36:E36"/>
    <mergeCell ref="D9:E9"/>
    <mergeCell ref="D10:E10"/>
    <mergeCell ref="C12:E12"/>
    <mergeCell ref="C13:E13"/>
    <mergeCell ref="C15:E15"/>
    <mergeCell ref="C16:E16"/>
    <mergeCell ref="C18:E18"/>
    <mergeCell ref="C25:E25"/>
    <mergeCell ref="C33:E33"/>
    <mergeCell ref="C34:D34"/>
    <mergeCell ref="C23:E23"/>
    <mergeCell ref="C35:E35"/>
  </mergeCells>
  <conditionalFormatting sqref="C35:E35">
    <cfRule type="expression" dxfId="18" priority="4">
      <formula>LEFT($C$35,1)="⛔"</formula>
    </cfRule>
  </conditionalFormatting>
  <conditionalFormatting sqref="C36:E36">
    <cfRule type="expression" dxfId="17" priority="3">
      <formula>AND($E$34=TRUE,OR($C$36="",$C$36="(Breve relato sobre as dificuldades enfrentadas)"))</formula>
    </cfRule>
  </conditionalFormatting>
  <conditionalFormatting sqref="E26:E31">
    <cfRule type="containsText" dxfId="16" priority="2" operator="containsText" text="ERRO">
      <formula>NOT(ISERROR(SEARCH("ERRO",E26)))</formula>
    </cfRule>
  </conditionalFormatting>
  <dataValidations count="2">
    <dataValidation type="list" allowBlank="1" showInputMessage="1" showErrorMessage="1" errorTitle="Opção inválida" error="Selecione uma das duas opções da lista suspensa." sqref="E19" xr:uid="{9C5BD249-039F-408A-9371-0482C1738DE4}">
      <formula1>"Planejamento Estratégico Institucional (PEI) ou instrumento equivalente,Outro tipo de instrumento de planejamento (Plano Plurianual - PPA; Plano Setorial; etc.)"</formula1>
    </dataValidation>
    <dataValidation type="custom" allowBlank="1" showInputMessage="1" showErrorMessage="1" errorTitle="Entrada inválida ou bloqueada" error="Entrada bloqueada._x000a_• Se a caixa de &quot;Impossibilidade de preenchimento&quot; estiver marcada, desmarque-a antes de inserir dados._x000a_• Informe apenas números inteiros iguais ou maiores que zero — não use texto, símbolos, percentuais (%) ou valores negativos." promptTitle="Campo de dados" prompt="Digite um número inteiro igual ou maior que zero. Campo bloqueado se a impossibilidade estiver marcada." sqref="E20:E22" xr:uid="{2B75F1B6-236C-4203-A0A1-21894E984EDE}">
      <formula1>AND($E$34=FALSE,ISNUMBER(E20),E20&gt;=0,E20=INT(E20))</formula1>
    </dataValidation>
  </dataValidation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F6A04-F446-4DCE-9D68-0A35C9AAB782}">
  <dimension ref="C1:G30"/>
  <sheetViews>
    <sheetView showGridLines="0" topLeftCell="B1" zoomScaleNormal="100" workbookViewId="0">
      <selection activeCell="E20" sqref="E20"/>
    </sheetView>
  </sheetViews>
  <sheetFormatPr defaultColWidth="8.7109375" defaultRowHeight="15"/>
  <cols>
    <col min="1" max="2" width="15.7109375" customWidth="1"/>
    <col min="3" max="3" width="36.85546875" customWidth="1"/>
    <col min="4" max="5" width="76" customWidth="1"/>
  </cols>
  <sheetData>
    <row r="1" spans="3:5" ht="8.25" customHeight="1"/>
    <row r="2" spans="3:5" ht="30.75" customHeight="1">
      <c r="C2" s="122" t="s">
        <v>60</v>
      </c>
      <c r="D2" s="122"/>
      <c r="E2" s="122"/>
    </row>
    <row r="3" spans="3:5" ht="9.75" customHeight="1">
      <c r="C3" s="26"/>
      <c r="D3" s="26"/>
      <c r="E3" s="26"/>
    </row>
    <row r="4" spans="3:5" ht="27.75" customHeight="1">
      <c r="C4" s="131" t="s">
        <v>19</v>
      </c>
      <c r="D4" s="131"/>
      <c r="E4" s="131"/>
    </row>
    <row r="5" spans="3:5" ht="40.5" customHeight="1">
      <c r="C5" s="12" t="s">
        <v>20</v>
      </c>
      <c r="D5" s="130" t="s">
        <v>61</v>
      </c>
      <c r="E5" s="130"/>
    </row>
    <row r="6" spans="3:5" ht="43.5" customHeight="1">
      <c r="C6" s="12" t="s">
        <v>22</v>
      </c>
      <c r="D6" s="105" t="s">
        <v>62</v>
      </c>
      <c r="E6" s="105"/>
    </row>
    <row r="7" spans="3:5" ht="40.5" customHeight="1">
      <c r="C7" s="12" t="s">
        <v>24</v>
      </c>
      <c r="D7" s="130" t="s">
        <v>63</v>
      </c>
      <c r="E7" s="130"/>
    </row>
    <row r="8" spans="3:5" ht="40.5" customHeight="1">
      <c r="C8" s="12" t="s">
        <v>26</v>
      </c>
      <c r="D8" s="130" t="s">
        <v>27</v>
      </c>
      <c r="E8" s="130"/>
    </row>
    <row r="9" spans="3:5" ht="40.5" customHeight="1">
      <c r="C9" s="12" t="s">
        <v>28</v>
      </c>
      <c r="D9" s="130" t="s">
        <v>29</v>
      </c>
      <c r="E9" s="130"/>
    </row>
    <row r="10" spans="3:5" ht="40.5" customHeight="1">
      <c r="C10" s="13" t="s">
        <v>30</v>
      </c>
      <c r="D10" s="130" t="s">
        <v>31</v>
      </c>
      <c r="E10" s="130"/>
    </row>
    <row r="11" spans="3:5" ht="9.75" customHeight="1">
      <c r="C11" s="26"/>
      <c r="D11" s="26"/>
      <c r="E11" s="26"/>
    </row>
    <row r="12" spans="3:5" ht="27.75" customHeight="1">
      <c r="C12" s="131" t="s">
        <v>32</v>
      </c>
      <c r="D12" s="131"/>
      <c r="E12" s="131"/>
    </row>
    <row r="13" spans="3:5" ht="82.5" customHeight="1">
      <c r="C13" s="105" t="s">
        <v>64</v>
      </c>
      <c r="D13" s="108"/>
      <c r="E13" s="108"/>
    </row>
    <row r="14" spans="3:5" ht="9.75" customHeight="1">
      <c r="C14" s="26"/>
      <c r="D14" s="26"/>
      <c r="E14" s="26"/>
    </row>
    <row r="15" spans="3:5" ht="27.75" customHeight="1" thickBot="1">
      <c r="C15" s="132" t="s">
        <v>34</v>
      </c>
      <c r="D15" s="133"/>
      <c r="E15" s="133"/>
    </row>
    <row r="16" spans="3:5" ht="36" customHeight="1" thickBot="1">
      <c r="C16" s="134" t="s">
        <v>65</v>
      </c>
      <c r="D16" s="134"/>
      <c r="E16" s="134"/>
    </row>
    <row r="17" spans="3:7" ht="9.75" customHeight="1">
      <c r="C17" s="26"/>
      <c r="D17" s="26"/>
      <c r="E17" s="26"/>
    </row>
    <row r="18" spans="3:7" ht="27.75" customHeight="1">
      <c r="C18" s="128" t="s">
        <v>66</v>
      </c>
      <c r="D18" s="128"/>
      <c r="E18" s="128"/>
    </row>
    <row r="19" spans="3:7" ht="32.25" customHeight="1">
      <c r="C19" s="75" t="s">
        <v>37</v>
      </c>
      <c r="D19" s="27" t="s">
        <v>67</v>
      </c>
      <c r="E19" s="9"/>
    </row>
    <row r="20" spans="3:7" ht="32.25" customHeight="1">
      <c r="C20" s="75" t="s">
        <v>39</v>
      </c>
      <c r="D20" s="28" t="s">
        <v>68</v>
      </c>
      <c r="E20" s="9"/>
      <c r="G20" s="1"/>
    </row>
    <row r="21" spans="3:7" ht="9.75" customHeight="1">
      <c r="C21" s="26"/>
      <c r="D21" s="26"/>
      <c r="E21" s="26"/>
    </row>
    <row r="22" spans="3:7" ht="27.75" customHeight="1" thickBot="1">
      <c r="C22" s="127" t="s">
        <v>46</v>
      </c>
      <c r="D22" s="128"/>
      <c r="E22" s="128"/>
    </row>
    <row r="23" spans="3:7" ht="34.5" customHeight="1" thickBot="1">
      <c r="C23" s="29" t="s">
        <v>69</v>
      </c>
      <c r="D23" s="30" t="s">
        <v>50</v>
      </c>
      <c r="E23" s="31" t="str">
        <f>IF(OR($E$19="",$E$20=""),"",IF(NOT(AND(ISNUMBER($E$19),ISNUMBER($E$20))),"⚠ ERRO: informe apenas valores numéricos",IF($E$20&lt;=0,"⚠ ERRO: o valor do PASSO 2 deve ser maior que zero",IF($E$19&lt;0,"⚠ ERRO: o valor não pode ser negativo",IF($E$19&gt;$E$20,"⚠ ERRO: o PASSO 1 não pode ser maior que o PASSO 2 (resultado acima de 100%)",$E$19/$E$20*100)))))</f>
        <v/>
      </c>
    </row>
    <row r="24" spans="3:7" ht="9.75" customHeight="1">
      <c r="C24" s="26"/>
      <c r="D24" s="26"/>
      <c r="E24" s="26"/>
    </row>
    <row r="25" spans="3:7" ht="15.75" customHeight="1">
      <c r="C25" s="129" t="s">
        <v>70</v>
      </c>
      <c r="D25" s="129"/>
      <c r="E25" s="129"/>
    </row>
    <row r="27" spans="3:7" ht="24" customHeight="1">
      <c r="C27" s="124" t="s">
        <v>57</v>
      </c>
      <c r="D27" s="185"/>
      <c r="E27" s="185"/>
    </row>
    <row r="28" spans="3:7" ht="32.1" customHeight="1">
      <c r="C28" s="125" t="s">
        <v>58</v>
      </c>
      <c r="D28" s="186"/>
      <c r="E28" s="4" t="b">
        <v>0</v>
      </c>
    </row>
    <row r="29" spans="3:7" ht="18" customHeight="1">
      <c r="C29" s="119" t="str">
        <f>IF($E$28=TRUE,IF(OR($E$19&lt;&gt;"",$E$20&lt;&gt;""),"⛔  INCONSISTÊNCIA: a impossibilidade está marcada, mas há dados preenchidos. Desmarque a caixa ou apague os dados.","⚠  Marcação registrada:  descreva, no quadro abaixo, as dificuldades enfrentadas para a apuração dos dados."),"")</f>
        <v/>
      </c>
      <c r="D29" s="120"/>
      <c r="E29" s="121"/>
    </row>
    <row r="30" spans="3:7" ht="45.95" customHeight="1">
      <c r="C30" s="126" t="s">
        <v>59</v>
      </c>
      <c r="D30" s="187"/>
      <c r="E30" s="187"/>
    </row>
  </sheetData>
  <sheetProtection algorithmName="SHA-512" hashValue="hNC2V/1qx50aBUBEnqCBDLNOlYr+z7LXOLqiTPO0K2Huchj3mQwblGk0B92XLUclOXd82AAtSk7Zbb3d2acTUA==" saltValue="qDn2ZSFAN8K/8UrQl0J3mw==" spinCount="100000" sheet="1" scenarios="1"/>
  <mergeCells count="19">
    <mergeCell ref="C18:E18"/>
    <mergeCell ref="D10:E10"/>
    <mergeCell ref="D8:E8"/>
    <mergeCell ref="C2:E2"/>
    <mergeCell ref="C4:E4"/>
    <mergeCell ref="D5:E5"/>
    <mergeCell ref="D6:E6"/>
    <mergeCell ref="D7:E7"/>
    <mergeCell ref="D9:E9"/>
    <mergeCell ref="C12:E12"/>
    <mergeCell ref="C13:E13"/>
    <mergeCell ref="C15:E15"/>
    <mergeCell ref="C16:E16"/>
    <mergeCell ref="C27:E27"/>
    <mergeCell ref="C28:D28"/>
    <mergeCell ref="C30:E30"/>
    <mergeCell ref="C22:E22"/>
    <mergeCell ref="C25:E25"/>
    <mergeCell ref="C29:E29"/>
  </mergeCells>
  <conditionalFormatting sqref="C29:E29">
    <cfRule type="expression" dxfId="15" priority="2">
      <formula>LEFT($C$29,1)="⛔"</formula>
    </cfRule>
  </conditionalFormatting>
  <conditionalFormatting sqref="C30:E30">
    <cfRule type="expression" dxfId="14" priority="1">
      <formula>AND($E$28=TRUE,OR($C$30="",$C$30="(Breve relato sobre as dificuldades enfrentadas)"))</formula>
    </cfRule>
  </conditionalFormatting>
  <dataValidations count="1">
    <dataValidation type="custom" allowBlank="1" showInputMessage="1" showErrorMessage="1" errorTitle="Entrada inválida ou bloqueada" error="Entrada bloqueada._x000a_• Se a caixa de &quot;Impossibilidade de preenchimento&quot; estiver marcada, desmarque-a antes de inserir dados._x000a_• Informe apenas números inteiros iguais ou maiores que zero — não use texto, símbolos, percentuais (%) ou valores negativos." promptTitle="Campo de dados" prompt="Digite um número inteiro igual ou maior que zero. Campo bloqueado se a impossibilidade estiver marcada." sqref="E19:E20" xr:uid="{FF51BF36-254C-451E-BFCD-475A6EFCD226}">
      <formula1>AND($E$28=FALSE,ISNUMBER(E19),E19&gt;=0,E19=INT(E19))</formula1>
    </dataValidation>
  </dataValidation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1F111-277E-4919-A432-394C493E4FF1}">
  <dimension ref="C1:E30"/>
  <sheetViews>
    <sheetView showGridLines="0" topLeftCell="B1" zoomScaleNormal="100" workbookViewId="0">
      <selection activeCell="C19" sqref="C19:E19"/>
    </sheetView>
  </sheetViews>
  <sheetFormatPr defaultColWidth="8.7109375" defaultRowHeight="15"/>
  <cols>
    <col min="1" max="2" width="15.7109375" customWidth="1"/>
    <col min="3" max="3" width="36.85546875" customWidth="1"/>
    <col min="4" max="5" width="76" customWidth="1"/>
  </cols>
  <sheetData>
    <row r="1" spans="3:5" ht="8.25" customHeight="1"/>
    <row r="2" spans="3:5" ht="30.75" customHeight="1">
      <c r="C2" s="122" t="s">
        <v>71</v>
      </c>
      <c r="D2" s="122"/>
      <c r="E2" s="122"/>
    </row>
    <row r="3" spans="3:5" ht="9.75" customHeight="1"/>
    <row r="4" spans="3:5" ht="27.75" customHeight="1">
      <c r="C4" s="142" t="s">
        <v>19</v>
      </c>
      <c r="D4" s="142"/>
      <c r="E4" s="142"/>
    </row>
    <row r="5" spans="3:5" ht="40.5" customHeight="1">
      <c r="C5" s="12" t="s">
        <v>20</v>
      </c>
      <c r="D5" s="130" t="s">
        <v>72</v>
      </c>
      <c r="E5" s="130"/>
    </row>
    <row r="6" spans="3:5" ht="45" customHeight="1">
      <c r="C6" s="12" t="s">
        <v>22</v>
      </c>
      <c r="D6" s="105" t="s">
        <v>73</v>
      </c>
      <c r="E6" s="105"/>
    </row>
    <row r="7" spans="3:5" ht="40.5" customHeight="1">
      <c r="C7" s="12" t="s">
        <v>24</v>
      </c>
      <c r="D7" s="105" t="s">
        <v>74</v>
      </c>
      <c r="E7" s="105"/>
    </row>
    <row r="8" spans="3:5" ht="40.5" customHeight="1">
      <c r="C8" s="12" t="s">
        <v>26</v>
      </c>
      <c r="D8" s="130" t="s">
        <v>75</v>
      </c>
      <c r="E8" s="130"/>
    </row>
    <row r="9" spans="3:5" ht="40.5" customHeight="1">
      <c r="C9" s="12" t="s">
        <v>28</v>
      </c>
      <c r="D9" s="130" t="s">
        <v>76</v>
      </c>
      <c r="E9" s="130"/>
    </row>
    <row r="10" spans="3:5" ht="40.5" customHeight="1">
      <c r="C10" s="13" t="s">
        <v>30</v>
      </c>
      <c r="D10" s="130" t="s">
        <v>31</v>
      </c>
      <c r="E10" s="130"/>
    </row>
    <row r="11" spans="3:5" ht="9.75" customHeight="1"/>
    <row r="12" spans="3:5" ht="27.75" customHeight="1">
      <c r="C12" s="142" t="s">
        <v>32</v>
      </c>
      <c r="D12" s="142"/>
      <c r="E12" s="142"/>
    </row>
    <row r="13" spans="3:5" ht="99.75" customHeight="1">
      <c r="C13" s="143" t="s">
        <v>77</v>
      </c>
      <c r="D13" s="144"/>
      <c r="E13" s="144"/>
    </row>
    <row r="14" spans="3:5" ht="18" customHeight="1">
      <c r="C14" s="147" t="s">
        <v>78</v>
      </c>
      <c r="D14" s="148"/>
      <c r="E14" s="149"/>
    </row>
    <row r="15" spans="3:5" ht="9.75" customHeight="1"/>
    <row r="16" spans="3:5" ht="27.75" customHeight="1" thickBot="1">
      <c r="C16" s="145" t="s">
        <v>34</v>
      </c>
      <c r="D16" s="146"/>
      <c r="E16" s="146"/>
    </row>
    <row r="17" spans="3:5" ht="36" customHeight="1" thickBot="1">
      <c r="C17" s="134" t="s">
        <v>79</v>
      </c>
      <c r="D17" s="134"/>
      <c r="E17" s="134"/>
    </row>
    <row r="18" spans="3:5" ht="9.75" customHeight="1"/>
    <row r="19" spans="3:5" ht="27.75" customHeight="1">
      <c r="C19" s="140" t="s">
        <v>66</v>
      </c>
      <c r="D19" s="140"/>
      <c r="E19" s="140"/>
    </row>
    <row r="20" spans="3:5" ht="32.25" customHeight="1">
      <c r="C20" s="45" t="s">
        <v>37</v>
      </c>
      <c r="D20" s="27" t="s">
        <v>80</v>
      </c>
      <c r="E20" s="2"/>
    </row>
    <row r="21" spans="3:5" ht="9.75" customHeight="1"/>
    <row r="22" spans="3:5" ht="27.75" customHeight="1" thickBot="1">
      <c r="C22" s="139" t="s">
        <v>46</v>
      </c>
      <c r="D22" s="140"/>
      <c r="E22" s="140"/>
    </row>
    <row r="23" spans="3:5" ht="34.5" customHeight="1" thickBot="1">
      <c r="C23" s="29" t="s">
        <v>81</v>
      </c>
      <c r="D23" s="32" t="s">
        <v>50</v>
      </c>
      <c r="E23" s="33" t="str">
        <f>IF($E$20="","",IF(NOT(ISNUMBER($E$20)),"⚠ ERRO: informe apenas valores numéricos",IF(OR($E$20&lt;1,$E$20&gt;5),"⚠ ERRO: a nota deve estar entre 1 e 5",$E$20)))</f>
        <v/>
      </c>
    </row>
    <row r="24" spans="3:5" ht="9.75" customHeight="1"/>
    <row r="25" spans="3:5" ht="15.75" customHeight="1">
      <c r="C25" s="141" t="s">
        <v>70</v>
      </c>
      <c r="D25" s="141"/>
      <c r="E25" s="141"/>
    </row>
    <row r="27" spans="3:5" ht="24" customHeight="1">
      <c r="C27" s="124" t="s">
        <v>57</v>
      </c>
      <c r="D27" s="124"/>
      <c r="E27" s="124"/>
    </row>
    <row r="28" spans="3:5" ht="32.1" customHeight="1">
      <c r="C28" s="135" t="s">
        <v>58</v>
      </c>
      <c r="D28" s="136"/>
      <c r="E28" s="5" t="b">
        <v>0</v>
      </c>
    </row>
    <row r="29" spans="3:5" ht="18" customHeight="1">
      <c r="C29" s="119" t="str">
        <f>IF($E$28=TRUE,IF(OR($E$20&lt;&gt;""),"⛔  INCONSISTÊNCIA: a impossibilidade está marcada, mas há dados preenchidos. Desmarque a caixa ou apague os dados.","⚠  Marcação registrada:  descreva, no quadro abaixo, as dificuldades enfrentadas para a apuração dos dados."),"")</f>
        <v/>
      </c>
      <c r="D29" s="120"/>
      <c r="E29" s="121"/>
    </row>
    <row r="30" spans="3:5" ht="45.95" customHeight="1">
      <c r="C30" s="137" t="s">
        <v>59</v>
      </c>
      <c r="D30" s="138"/>
      <c r="E30" s="138"/>
    </row>
  </sheetData>
  <sheetProtection algorithmName="SHA-512" hashValue="OD4ETFBs2Z25T+V5sEKw/c7hIndu0KpsVta3BNOR5TFeu+rROmLf+kHC2Q+HqN7AOgLLHGUVPUzgDLW3hxt12A==" saltValue="xBd8+yvrpVtyaDN+fEYiXg==" spinCount="100000" sheet="1" scenarios="1"/>
  <mergeCells count="20">
    <mergeCell ref="C19:E19"/>
    <mergeCell ref="D10:E10"/>
    <mergeCell ref="D8:E8"/>
    <mergeCell ref="C2:E2"/>
    <mergeCell ref="C4:E4"/>
    <mergeCell ref="D5:E5"/>
    <mergeCell ref="D6:E6"/>
    <mergeCell ref="D7:E7"/>
    <mergeCell ref="D9:E9"/>
    <mergeCell ref="C12:E12"/>
    <mergeCell ref="C13:E13"/>
    <mergeCell ref="C16:E16"/>
    <mergeCell ref="C17:E17"/>
    <mergeCell ref="C14:E14"/>
    <mergeCell ref="C27:E27"/>
    <mergeCell ref="C28:D28"/>
    <mergeCell ref="C30:E30"/>
    <mergeCell ref="C22:E22"/>
    <mergeCell ref="C25:E25"/>
    <mergeCell ref="C29:E29"/>
  </mergeCells>
  <conditionalFormatting sqref="C29:E29">
    <cfRule type="expression" dxfId="13" priority="2">
      <formula>LEFT($C$29,1)="⛔"</formula>
    </cfRule>
  </conditionalFormatting>
  <conditionalFormatting sqref="C30:E30">
    <cfRule type="expression" dxfId="12" priority="1">
      <formula>AND($E$28=TRUE,OR($C$30="",$C$30="(Breve relato sobre as dificuldades enfrentadas)"))</formula>
    </cfRule>
  </conditionalFormatting>
  <dataValidations count="1">
    <dataValidation type="custom" allowBlank="1" showInputMessage="1" showErrorMessage="1" errorTitle="Nota inválida ou campo bloqueado" error="Entrada bloqueada._x000a_• Se a caixa de &quot;Impossibilidade de preenchimento&quot; estiver marcada, desmarque-a antes de inserir dados._x000a_• A nota média deve ser um número entre 1 e 5 (use vírgula para decimais)." promptTitle="Campo de dados" prompt="Informe a nota média entre 1 e 5. Campo bloqueado se a impossibilidade estiver marcada." sqref="E20" xr:uid="{BF7233BF-7F9A-4A1F-8889-469218D7F869}">
      <formula1>AND($E$28=FALSE,ISNUMBER(E20),E20&gt;=1,E20&lt;=5)</formula1>
    </dataValidation>
  </dataValidations>
  <hyperlinks>
    <hyperlink ref="C14:E14" r:id="rId1" tooltip="Painel de Monitoramento dos Serviços Federais — gov.br" display="🔗  Abrir o Painel de Monitoramento dos Serviços Federais" xr:uid="{42DB4129-3B90-40D1-A667-73268B6AC654}"/>
  </hyperlinks>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9D368-2AAE-4C6C-A1EF-F6B86EFF4C61}">
  <dimension ref="C1:G30"/>
  <sheetViews>
    <sheetView showGridLines="0" topLeftCell="B1" zoomScaleNormal="100" workbookViewId="0">
      <selection activeCell="E28" sqref="E28"/>
    </sheetView>
  </sheetViews>
  <sheetFormatPr defaultColWidth="8.7109375" defaultRowHeight="15"/>
  <cols>
    <col min="1" max="2" width="15.7109375" customWidth="1"/>
    <col min="3" max="3" width="36.85546875" customWidth="1"/>
    <col min="4" max="5" width="76" customWidth="1"/>
  </cols>
  <sheetData>
    <row r="1" spans="3:5" ht="8.25" customHeight="1"/>
    <row r="2" spans="3:5" ht="30.75" customHeight="1">
      <c r="C2" s="122" t="s">
        <v>82</v>
      </c>
      <c r="D2" s="122"/>
      <c r="E2" s="122"/>
    </row>
    <row r="3" spans="3:5" ht="9.75" customHeight="1">
      <c r="C3" s="26"/>
      <c r="D3" s="26"/>
      <c r="E3" s="26"/>
    </row>
    <row r="4" spans="3:5" ht="27.75" customHeight="1">
      <c r="C4" s="131" t="s">
        <v>19</v>
      </c>
      <c r="D4" s="131"/>
      <c r="E4" s="131"/>
    </row>
    <row r="5" spans="3:5" ht="40.5" customHeight="1">
      <c r="C5" s="12" t="s">
        <v>20</v>
      </c>
      <c r="D5" s="105" t="s">
        <v>83</v>
      </c>
      <c r="E5" s="105"/>
    </row>
    <row r="6" spans="3:5" ht="46.5" customHeight="1">
      <c r="C6" s="12" t="s">
        <v>22</v>
      </c>
      <c r="D6" s="105" t="s">
        <v>84</v>
      </c>
      <c r="E6" s="105"/>
    </row>
    <row r="7" spans="3:5" ht="40.5" customHeight="1">
      <c r="C7" s="12" t="s">
        <v>24</v>
      </c>
      <c r="D7" s="130" t="s">
        <v>85</v>
      </c>
      <c r="E7" s="130"/>
    </row>
    <row r="8" spans="3:5" ht="40.5" customHeight="1">
      <c r="C8" s="12" t="s">
        <v>26</v>
      </c>
      <c r="D8" s="130" t="s">
        <v>86</v>
      </c>
      <c r="E8" s="130"/>
    </row>
    <row r="9" spans="3:5" ht="40.5" customHeight="1">
      <c r="C9" s="12" t="s">
        <v>28</v>
      </c>
      <c r="D9" s="130" t="s">
        <v>29</v>
      </c>
      <c r="E9" s="130"/>
    </row>
    <row r="10" spans="3:5" ht="40.5" customHeight="1">
      <c r="C10" s="13" t="s">
        <v>30</v>
      </c>
      <c r="D10" s="130" t="s">
        <v>87</v>
      </c>
      <c r="E10" s="130"/>
    </row>
    <row r="11" spans="3:5" ht="9.75" customHeight="1">
      <c r="C11" s="26"/>
      <c r="D11" s="26"/>
      <c r="E11" s="26"/>
    </row>
    <row r="12" spans="3:5" ht="27.75" customHeight="1">
      <c r="C12" s="131" t="s">
        <v>32</v>
      </c>
      <c r="D12" s="131"/>
      <c r="E12" s="131"/>
    </row>
    <row r="13" spans="3:5" ht="138" customHeight="1">
      <c r="C13" s="105" t="s">
        <v>88</v>
      </c>
      <c r="D13" s="108"/>
      <c r="E13" s="108"/>
    </row>
    <row r="14" spans="3:5" ht="9.75" customHeight="1">
      <c r="C14" s="26"/>
      <c r="D14" s="26"/>
      <c r="E14" s="26"/>
    </row>
    <row r="15" spans="3:5" ht="27.75" customHeight="1" thickBot="1">
      <c r="C15" s="132" t="s">
        <v>34</v>
      </c>
      <c r="D15" s="133"/>
      <c r="E15" s="133"/>
    </row>
    <row r="16" spans="3:5" ht="36" customHeight="1" thickBot="1">
      <c r="C16" s="134" t="s">
        <v>89</v>
      </c>
      <c r="D16" s="134"/>
      <c r="E16" s="134"/>
    </row>
    <row r="17" spans="3:7" ht="9.75" customHeight="1">
      <c r="C17" s="26"/>
      <c r="D17" s="26"/>
      <c r="E17" s="26"/>
    </row>
    <row r="18" spans="3:7" ht="27.75" customHeight="1">
      <c r="C18" s="128" t="s">
        <v>66</v>
      </c>
      <c r="D18" s="128"/>
      <c r="E18" s="128"/>
    </row>
    <row r="19" spans="3:7" ht="32.25" customHeight="1">
      <c r="C19" s="75" t="s">
        <v>37</v>
      </c>
      <c r="D19" s="27" t="s">
        <v>90</v>
      </c>
      <c r="E19" s="9"/>
    </row>
    <row r="20" spans="3:7" ht="32.25" customHeight="1">
      <c r="C20" s="75" t="s">
        <v>39</v>
      </c>
      <c r="D20" s="28" t="s">
        <v>91</v>
      </c>
      <c r="E20" s="9"/>
      <c r="G20" s="1"/>
    </row>
    <row r="21" spans="3:7" ht="9.75" customHeight="1">
      <c r="C21" s="26"/>
      <c r="D21" s="26"/>
      <c r="E21" s="26"/>
    </row>
    <row r="22" spans="3:7" ht="27.75" customHeight="1" thickBot="1">
      <c r="C22" s="127" t="s">
        <v>46</v>
      </c>
      <c r="D22" s="128"/>
      <c r="E22" s="128"/>
    </row>
    <row r="23" spans="3:7" ht="34.5" customHeight="1" thickBot="1">
      <c r="C23" s="29" t="s">
        <v>92</v>
      </c>
      <c r="D23" s="30" t="s">
        <v>50</v>
      </c>
      <c r="E23" s="31" t="str">
        <f>IF(OR($E$19="",$E$20=""),"",IF(NOT(AND(ISNUMBER($E$19),ISNUMBER($E$20))),"⚠ ERRO: informe apenas valores numéricos",IF($E$20&lt;=0,"⚠ ERRO: o valor do PASSO 2 deve ser maior que zero",IF($E$19&lt;0,"⚠ ERRO: o valor não pode ser negativo",IF($E$19&gt;$E$20,"⚠ ERRO: o PASSO 1 não pode ser maior que o PASSO 2 (resultado acima de 100%)",$E$19/$E$20*100)))))</f>
        <v/>
      </c>
    </row>
    <row r="24" spans="3:7" ht="9.75" customHeight="1">
      <c r="C24" s="26"/>
      <c r="D24" s="26"/>
      <c r="E24" s="26"/>
    </row>
    <row r="25" spans="3:7" ht="15.75" customHeight="1">
      <c r="C25" s="129" t="s">
        <v>70</v>
      </c>
      <c r="D25" s="129"/>
      <c r="E25" s="129"/>
    </row>
    <row r="27" spans="3:7" ht="24" customHeight="1">
      <c r="C27" s="124" t="s">
        <v>57</v>
      </c>
      <c r="D27" s="185"/>
      <c r="E27" s="185"/>
    </row>
    <row r="28" spans="3:7" ht="32.1" customHeight="1">
      <c r="C28" s="150" t="s">
        <v>58</v>
      </c>
      <c r="D28" s="188"/>
      <c r="E28" s="5" t="b">
        <v>0</v>
      </c>
    </row>
    <row r="29" spans="3:7" ht="18" customHeight="1">
      <c r="C29" s="119" t="str">
        <f>IF($E$28=TRUE,IF(OR($E$19&lt;&gt;"",$E$20&lt;&gt;""),"⛔  INCONSISTÊNCIA: a impossibilidade está marcada, mas há dados preenchidos. Desmarque a caixa ou apague os dados.","⚠  Marcação registrada:  descreva, no quadro abaixo, as dificuldades enfrentadas para a apuração dos dados."),"")</f>
        <v/>
      </c>
      <c r="D29" s="120"/>
      <c r="E29" s="121"/>
    </row>
    <row r="30" spans="3:7" ht="45.95" customHeight="1">
      <c r="C30" s="126" t="s">
        <v>59</v>
      </c>
      <c r="D30" s="187"/>
      <c r="E30" s="187"/>
    </row>
  </sheetData>
  <sheetProtection algorithmName="SHA-512" hashValue="USHS7ot9gN3fVVIQWfgT+pZKG77SZILFZW9k2hDrwCq/vrBHkqmfME3QeczAc2pb/mTfOSfDFW90na1KfV7pSA==" saltValue="D1K9X1FsbUiwyRgdqRuZVA==" spinCount="100000" sheet="1" scenarios="1"/>
  <mergeCells count="19">
    <mergeCell ref="C18:E18"/>
    <mergeCell ref="D10:E10"/>
    <mergeCell ref="D8:E8"/>
    <mergeCell ref="C2:E2"/>
    <mergeCell ref="C4:E4"/>
    <mergeCell ref="D5:E5"/>
    <mergeCell ref="D6:E6"/>
    <mergeCell ref="D7:E7"/>
    <mergeCell ref="D9:E9"/>
    <mergeCell ref="C12:E12"/>
    <mergeCell ref="C13:E13"/>
    <mergeCell ref="C15:E15"/>
    <mergeCell ref="C16:E16"/>
    <mergeCell ref="C27:E27"/>
    <mergeCell ref="C28:D28"/>
    <mergeCell ref="C30:E30"/>
    <mergeCell ref="C22:E22"/>
    <mergeCell ref="C25:E25"/>
    <mergeCell ref="C29:E29"/>
  </mergeCells>
  <conditionalFormatting sqref="C29:E29">
    <cfRule type="expression" dxfId="11" priority="2">
      <formula>LEFT($C$29,1)="⛔"</formula>
    </cfRule>
  </conditionalFormatting>
  <conditionalFormatting sqref="C30:E30">
    <cfRule type="expression" dxfId="10" priority="1">
      <formula>AND($E$28=TRUE,OR($C$30="",$C$30="(Breve relato sobre as dificuldades enfrentadas)"))</formula>
    </cfRule>
  </conditionalFormatting>
  <dataValidations count="1">
    <dataValidation type="custom" allowBlank="1" showInputMessage="1" showErrorMessage="1" errorTitle="Entrada inválida ou bloqueada" error="Entrada bloqueada._x000a_• Se a caixa de &quot;Impossibilidade de preenchimento&quot; estiver marcada, desmarque-a antes de inserir dados._x000a_• Informe apenas números inteiros iguais ou maiores que zero — não use texto, símbolos, percentuais (%) ou valores negativos." promptTitle="Campo de dados" prompt="Digite um número inteiro igual ou maior que zero. Campo bloqueado se a impossibilidade estiver marcada." sqref="E19:E20" xr:uid="{91AC145B-556C-4821-A87A-3F8F38AB0BAF}">
      <formula1>AND($E$28=FALSE,ISNUMBER(E19),E19&gt;=0,E19=INT(E19))</formula1>
    </dataValidation>
  </dataValidations>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B149A-CC2E-4F54-B177-3B48E70C4E6D}">
  <dimension ref="C1:G30"/>
  <sheetViews>
    <sheetView showGridLines="0" topLeftCell="B1" zoomScaleNormal="100" workbookViewId="0">
      <selection activeCell="E28" sqref="E28"/>
    </sheetView>
  </sheetViews>
  <sheetFormatPr defaultColWidth="8.7109375" defaultRowHeight="15"/>
  <cols>
    <col min="1" max="2" width="15.7109375" customWidth="1"/>
    <col min="3" max="3" width="36.85546875" customWidth="1"/>
    <col min="4" max="5" width="76" customWidth="1"/>
  </cols>
  <sheetData>
    <row r="1" spans="3:5" ht="8.25" customHeight="1"/>
    <row r="2" spans="3:5" ht="40.5" customHeight="1">
      <c r="C2" s="151" t="s">
        <v>93</v>
      </c>
      <c r="D2" s="151"/>
      <c r="E2" s="151"/>
    </row>
    <row r="3" spans="3:5" ht="9.75" customHeight="1">
      <c r="C3" s="26"/>
      <c r="D3" s="26"/>
      <c r="E3" s="26"/>
    </row>
    <row r="4" spans="3:5" ht="27.75" customHeight="1">
      <c r="C4" s="131" t="s">
        <v>19</v>
      </c>
      <c r="D4" s="131"/>
      <c r="E4" s="131"/>
    </row>
    <row r="5" spans="3:5" ht="40.5" customHeight="1">
      <c r="C5" s="12" t="s">
        <v>20</v>
      </c>
      <c r="D5" s="130" t="s">
        <v>94</v>
      </c>
      <c r="E5" s="130"/>
    </row>
    <row r="6" spans="3:5" ht="40.5" customHeight="1">
      <c r="C6" s="12" t="s">
        <v>22</v>
      </c>
      <c r="D6" s="130" t="s">
        <v>95</v>
      </c>
      <c r="E6" s="130"/>
    </row>
    <row r="7" spans="3:5" ht="40.5" customHeight="1">
      <c r="C7" s="12" t="s">
        <v>24</v>
      </c>
      <c r="D7" s="130" t="s">
        <v>96</v>
      </c>
      <c r="E7" s="130"/>
    </row>
    <row r="8" spans="3:5" ht="40.5" customHeight="1">
      <c r="C8" s="12" t="s">
        <v>26</v>
      </c>
      <c r="D8" s="130" t="s">
        <v>97</v>
      </c>
      <c r="E8" s="130"/>
    </row>
    <row r="9" spans="3:5" ht="40.5" customHeight="1">
      <c r="C9" s="12" t="s">
        <v>28</v>
      </c>
      <c r="D9" s="130" t="s">
        <v>29</v>
      </c>
      <c r="E9" s="130"/>
    </row>
    <row r="10" spans="3:5" ht="40.5" customHeight="1">
      <c r="C10" s="13" t="s">
        <v>30</v>
      </c>
      <c r="D10" s="130" t="s">
        <v>31</v>
      </c>
      <c r="E10" s="130"/>
    </row>
    <row r="11" spans="3:5" ht="9.75" customHeight="1">
      <c r="C11" s="26"/>
      <c r="D11" s="26"/>
      <c r="E11" s="26"/>
    </row>
    <row r="12" spans="3:5" ht="27.75" customHeight="1">
      <c r="C12" s="131" t="s">
        <v>32</v>
      </c>
      <c r="D12" s="131"/>
      <c r="E12" s="131"/>
    </row>
    <row r="13" spans="3:5" ht="192.75" customHeight="1">
      <c r="C13" s="105" t="s">
        <v>98</v>
      </c>
      <c r="D13" s="108"/>
      <c r="E13" s="108"/>
    </row>
    <row r="14" spans="3:5" ht="9.75" customHeight="1">
      <c r="C14" s="26"/>
      <c r="D14" s="26"/>
      <c r="E14" s="26"/>
    </row>
    <row r="15" spans="3:5" ht="27.75" customHeight="1" thickBot="1">
      <c r="C15" s="132" t="s">
        <v>34</v>
      </c>
      <c r="D15" s="133"/>
      <c r="E15" s="133"/>
    </row>
    <row r="16" spans="3:5" ht="36" customHeight="1" thickBot="1">
      <c r="C16" s="134" t="s">
        <v>99</v>
      </c>
      <c r="D16" s="134"/>
      <c r="E16" s="134"/>
    </row>
    <row r="17" spans="3:7" ht="9.75" customHeight="1">
      <c r="C17" s="26"/>
      <c r="D17" s="26"/>
      <c r="E17" s="26"/>
    </row>
    <row r="18" spans="3:7" ht="27.75" customHeight="1">
      <c r="C18" s="128" t="s">
        <v>66</v>
      </c>
      <c r="D18" s="128"/>
      <c r="E18" s="128"/>
    </row>
    <row r="19" spans="3:7" ht="32.25" customHeight="1">
      <c r="C19" s="75" t="s">
        <v>37</v>
      </c>
      <c r="D19" s="27" t="s">
        <v>100</v>
      </c>
      <c r="E19" s="9"/>
    </row>
    <row r="20" spans="3:7" ht="32.25" customHeight="1">
      <c r="C20" s="75" t="s">
        <v>39</v>
      </c>
      <c r="D20" s="28" t="s">
        <v>101</v>
      </c>
      <c r="E20" s="9"/>
      <c r="G20" s="1"/>
    </row>
    <row r="21" spans="3:7" ht="9.75" customHeight="1">
      <c r="C21" s="26"/>
      <c r="D21" s="26"/>
      <c r="E21" s="26"/>
    </row>
    <row r="22" spans="3:7" ht="27.75" customHeight="1" thickBot="1">
      <c r="C22" s="127" t="s">
        <v>46</v>
      </c>
      <c r="D22" s="128"/>
      <c r="E22" s="128"/>
    </row>
    <row r="23" spans="3:7" ht="34.5" customHeight="1" thickBot="1">
      <c r="C23" s="34" t="s">
        <v>102</v>
      </c>
      <c r="D23" s="30" t="s">
        <v>50</v>
      </c>
      <c r="E23" s="31" t="str">
        <f>IF(OR($E$19="",$E$20=""),"",IF(NOT(AND(ISNUMBER($E$19),ISNUMBER($E$20))),"⚠ ERRO: informe apenas valores numéricos",IF($E$20&lt;=0,"⚠ ERRO: o valor do PASSO 2 deve ser maior que zero",IF($E$19&lt;0,"⚠ ERRO: o valor não pode ser negativo",IF($E$19&gt;$E$20,"⚠ ERRO: o PASSO 1 não pode ser maior que o PASSO 2 (resultado acima de 100%)",$E$19/$E$20*100)))))</f>
        <v/>
      </c>
    </row>
    <row r="24" spans="3:7" ht="9.75" customHeight="1">
      <c r="C24" s="26" t="s">
        <v>103</v>
      </c>
      <c r="D24" s="26"/>
      <c r="E24" s="26"/>
    </row>
    <row r="25" spans="3:7" ht="15.75" customHeight="1">
      <c r="C25" s="129" t="s">
        <v>70</v>
      </c>
      <c r="D25" s="129"/>
      <c r="E25" s="129"/>
    </row>
    <row r="27" spans="3:7" ht="24" customHeight="1">
      <c r="C27" s="124" t="s">
        <v>57</v>
      </c>
      <c r="D27" s="185"/>
      <c r="E27" s="185"/>
    </row>
    <row r="28" spans="3:7" ht="32.1" customHeight="1">
      <c r="C28" s="150" t="s">
        <v>58</v>
      </c>
      <c r="D28" s="188"/>
      <c r="E28" s="5" t="b">
        <v>0</v>
      </c>
    </row>
    <row r="29" spans="3:7" ht="18" customHeight="1">
      <c r="C29" s="119" t="str">
        <f>IF($E$28=TRUE,IF(OR($E$19&lt;&gt;"",$E$20&lt;&gt;""),"⛔  INCONSISTÊNCIA: a impossibilidade está marcada, mas há dados preenchidos. Desmarque a caixa ou apague os dados.","⚠  Marcação registrada:  descreva, no quadro abaixo, as dificuldades enfrentadas para a apuração dos dados."),"")</f>
        <v/>
      </c>
      <c r="D29" s="120"/>
      <c r="E29" s="121"/>
    </row>
    <row r="30" spans="3:7" ht="45.95" customHeight="1">
      <c r="C30" s="126" t="s">
        <v>59</v>
      </c>
      <c r="D30" s="187"/>
      <c r="E30" s="187"/>
    </row>
  </sheetData>
  <sheetProtection algorithmName="SHA-512" hashValue="buIaw/46X7vuPNclC5SCcuSWBognLyVVhlmacgdHaRrVMJpEg5QIKc0TzHMCRJcKwxtRWvRSx6aaQoE2y9GjKw==" saltValue="izE+wOirt/LiQje02vUj4A==" spinCount="100000" sheet="1" scenarios="1"/>
  <mergeCells count="19">
    <mergeCell ref="C18:E18"/>
    <mergeCell ref="D10:E10"/>
    <mergeCell ref="D8:E8"/>
    <mergeCell ref="C2:E2"/>
    <mergeCell ref="C4:E4"/>
    <mergeCell ref="D5:E5"/>
    <mergeCell ref="D6:E6"/>
    <mergeCell ref="D7:E7"/>
    <mergeCell ref="D9:E9"/>
    <mergeCell ref="C12:E12"/>
    <mergeCell ref="C13:E13"/>
    <mergeCell ref="C15:E15"/>
    <mergeCell ref="C16:E16"/>
    <mergeCell ref="C27:E27"/>
    <mergeCell ref="C28:D28"/>
    <mergeCell ref="C30:E30"/>
    <mergeCell ref="C22:E22"/>
    <mergeCell ref="C25:E25"/>
    <mergeCell ref="C29:E29"/>
  </mergeCells>
  <conditionalFormatting sqref="C29:E29">
    <cfRule type="expression" dxfId="9" priority="2">
      <formula>LEFT($C$29,1)="⛔"</formula>
    </cfRule>
  </conditionalFormatting>
  <conditionalFormatting sqref="C30:E30">
    <cfRule type="expression" dxfId="8" priority="1">
      <formula>AND($E$28=TRUE,OR($C$30="",$C$30="(Breve relato sobre as dificuldades enfrentadas)"))</formula>
    </cfRule>
  </conditionalFormatting>
  <dataValidations count="1">
    <dataValidation type="custom" allowBlank="1" showInputMessage="1" showErrorMessage="1" errorTitle="Entrada inválida ou bloqueada" error="Entrada bloqueada._x000a_• Se a caixa de &quot;Impossibilidade de preenchimento&quot; estiver marcada, desmarque-a antes de inserir dados._x000a_• Informe apenas números inteiros iguais ou maiores que zero — não use texto, símbolos, percentuais (%) ou valores negativos." promptTitle="Campo de dados" prompt="Digite um número inteiro igual ou maior que zero. Campo bloqueado se a impossibilidade estiver marcada." sqref="E19:E20" xr:uid="{8D6F6D70-C451-4129-89C6-00D398058A4A}">
      <formula1>AND($E$28=FALSE,ISNUMBER(E19),E19&gt;=0,E19=INT(E19))</formula1>
    </dataValidation>
  </dataValidations>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68627-5BA4-4A7C-B844-8B6AAF67FB88}">
  <dimension ref="C1:G30"/>
  <sheetViews>
    <sheetView showGridLines="0" topLeftCell="B1" zoomScaleNormal="100" workbookViewId="0">
      <selection activeCell="C13" sqref="C13:E13"/>
    </sheetView>
  </sheetViews>
  <sheetFormatPr defaultColWidth="8.7109375" defaultRowHeight="15"/>
  <cols>
    <col min="1" max="2" width="15.7109375" customWidth="1"/>
    <col min="3" max="3" width="36.85546875" customWidth="1"/>
    <col min="4" max="5" width="76" customWidth="1"/>
  </cols>
  <sheetData>
    <row r="1" spans="3:5" ht="8.25" customHeight="1"/>
    <row r="2" spans="3:5" ht="30.75" customHeight="1">
      <c r="C2" s="152" t="s">
        <v>104</v>
      </c>
      <c r="D2" s="152"/>
      <c r="E2" s="152"/>
    </row>
    <row r="3" spans="3:5" ht="9.75" customHeight="1">
      <c r="C3" s="26"/>
      <c r="D3" s="26"/>
      <c r="E3" s="26"/>
    </row>
    <row r="4" spans="3:5" ht="27.75" customHeight="1">
      <c r="C4" s="131" t="s">
        <v>19</v>
      </c>
      <c r="D4" s="131"/>
      <c r="E4" s="131"/>
    </row>
    <row r="5" spans="3:5" ht="40.5" customHeight="1">
      <c r="C5" s="12" t="s">
        <v>20</v>
      </c>
      <c r="D5" s="105" t="s">
        <v>105</v>
      </c>
      <c r="E5" s="105"/>
    </row>
    <row r="6" spans="3:5" ht="46.5" customHeight="1">
      <c r="C6" s="12" t="s">
        <v>22</v>
      </c>
      <c r="D6" s="130" t="s">
        <v>106</v>
      </c>
      <c r="E6" s="130"/>
    </row>
    <row r="7" spans="3:5" ht="40.5" customHeight="1">
      <c r="C7" s="12" t="s">
        <v>24</v>
      </c>
      <c r="D7" s="130" t="s">
        <v>107</v>
      </c>
      <c r="E7" s="130"/>
    </row>
    <row r="8" spans="3:5" ht="40.5" customHeight="1">
      <c r="C8" s="12" t="s">
        <v>26</v>
      </c>
      <c r="D8" s="130" t="s">
        <v>27</v>
      </c>
      <c r="E8" s="130"/>
    </row>
    <row r="9" spans="3:5" ht="40.5" customHeight="1">
      <c r="C9" s="12" t="s">
        <v>28</v>
      </c>
      <c r="D9" s="130" t="s">
        <v>29</v>
      </c>
      <c r="E9" s="130"/>
    </row>
    <row r="10" spans="3:5" ht="40.5" customHeight="1">
      <c r="C10" s="13" t="s">
        <v>30</v>
      </c>
      <c r="D10" s="130" t="s">
        <v>31</v>
      </c>
      <c r="E10" s="130"/>
    </row>
    <row r="11" spans="3:5" ht="9.75" customHeight="1">
      <c r="C11" s="26"/>
      <c r="D11" s="26"/>
      <c r="E11" s="26"/>
    </row>
    <row r="12" spans="3:5" ht="27.75" customHeight="1">
      <c r="C12" s="131" t="s">
        <v>32</v>
      </c>
      <c r="D12" s="131"/>
      <c r="E12" s="131"/>
    </row>
    <row r="13" spans="3:5" ht="168" customHeight="1">
      <c r="C13" s="105" t="s">
        <v>108</v>
      </c>
      <c r="D13" s="108"/>
      <c r="E13" s="108"/>
    </row>
    <row r="14" spans="3:5" ht="9.75" customHeight="1">
      <c r="C14" s="26"/>
      <c r="D14" s="26"/>
      <c r="E14" s="26"/>
    </row>
    <row r="15" spans="3:5" ht="27.75" customHeight="1" thickBot="1">
      <c r="C15" s="132" t="s">
        <v>34</v>
      </c>
      <c r="D15" s="133"/>
      <c r="E15" s="133"/>
    </row>
    <row r="16" spans="3:5" ht="36" customHeight="1" thickBot="1">
      <c r="C16" s="111" t="s">
        <v>109</v>
      </c>
      <c r="D16" s="134"/>
      <c r="E16" s="134"/>
    </row>
    <row r="17" spans="3:7" ht="9.75" customHeight="1">
      <c r="C17" s="26"/>
      <c r="D17" s="26"/>
      <c r="E17" s="26"/>
    </row>
    <row r="18" spans="3:7" ht="27.75" customHeight="1">
      <c r="C18" s="128" t="s">
        <v>66</v>
      </c>
      <c r="D18" s="128"/>
      <c r="E18" s="128"/>
    </row>
    <row r="19" spans="3:7" ht="32.25" customHeight="1">
      <c r="C19" s="75" t="s">
        <v>37</v>
      </c>
      <c r="D19" s="35" t="s">
        <v>110</v>
      </c>
      <c r="E19" s="9"/>
    </row>
    <row r="20" spans="3:7" ht="32.25" customHeight="1">
      <c r="C20" s="75" t="s">
        <v>39</v>
      </c>
      <c r="D20" s="36" t="s">
        <v>111</v>
      </c>
      <c r="E20" s="9"/>
      <c r="G20" s="1"/>
    </row>
    <row r="21" spans="3:7" ht="9.75" customHeight="1">
      <c r="C21" s="26"/>
      <c r="D21" s="26"/>
      <c r="E21" s="26"/>
    </row>
    <row r="22" spans="3:7" ht="27.75" customHeight="1" thickBot="1">
      <c r="C22" s="127" t="s">
        <v>46</v>
      </c>
      <c r="D22" s="128"/>
      <c r="E22" s="128"/>
    </row>
    <row r="23" spans="3:7" ht="34.5" customHeight="1" thickBot="1">
      <c r="C23" s="29" t="s">
        <v>112</v>
      </c>
      <c r="D23" s="30" t="s">
        <v>50</v>
      </c>
      <c r="E23" s="31" t="str">
        <f>IF(OR($E$19="",$E$20=""),"",IF(NOT(AND(ISNUMBER($E$19),ISNUMBER($E$20))),"⚠ ERRO: informe apenas valores numéricos",IF($E$20&lt;=0,"⚠ ERRO: o valor do PASSO 2 deve ser maior que zero",IF($E$19&lt;0,"⚠ ERRO: o valor não pode ser negativo",IF($E$19&gt;$E$20,"⚠ ERRO: o PASSO 1 não pode ser maior que o PASSO 2 (resultado acima de 100%)",$E$19/$E$20*100)))))</f>
        <v/>
      </c>
    </row>
    <row r="24" spans="3:7" ht="9.75" customHeight="1">
      <c r="C24" s="26"/>
      <c r="D24" s="26"/>
      <c r="E24" s="26"/>
    </row>
    <row r="25" spans="3:7" ht="15.75" customHeight="1">
      <c r="C25" s="129" t="s">
        <v>70</v>
      </c>
      <c r="D25" s="129"/>
      <c r="E25" s="129"/>
    </row>
    <row r="27" spans="3:7" ht="24" customHeight="1">
      <c r="C27" s="124" t="s">
        <v>57</v>
      </c>
      <c r="D27" s="185"/>
      <c r="E27" s="185"/>
    </row>
    <row r="28" spans="3:7" ht="32.1" customHeight="1">
      <c r="C28" s="150" t="s">
        <v>58</v>
      </c>
      <c r="D28" s="188"/>
      <c r="E28" s="5" t="b">
        <v>0</v>
      </c>
    </row>
    <row r="29" spans="3:7" ht="18" customHeight="1">
      <c r="C29" s="119" t="str">
        <f>IF($E$28=TRUE,IF(OR($E$19&lt;&gt;"",$E$20&lt;&gt;""),"⛔  INCONSISTÊNCIA: a impossibilidade está marcada, mas há dados preenchidos. Desmarque a caixa ou apague os dados.","⚠  Marcação registrada:  descreva, no quadro abaixo, as dificuldades enfrentadas para a apuração dos dados."),"")</f>
        <v/>
      </c>
      <c r="D29" s="120"/>
      <c r="E29" s="121"/>
    </row>
    <row r="30" spans="3:7" ht="45.95" customHeight="1">
      <c r="C30" s="126" t="s">
        <v>59</v>
      </c>
      <c r="D30" s="187"/>
      <c r="E30" s="187"/>
    </row>
  </sheetData>
  <sheetProtection algorithmName="SHA-512" hashValue="wz65VHuaks+Rc2E7OX4vXOakatES3tKEcNgqx0/iEGdWvKPRs/dNGpTtRdKG5QnccjcVAhux492l4u321QsJFw==" saltValue="sf7hbczqeyKlag9PViFyLQ==" spinCount="100000" sheet="1" scenarios="1"/>
  <mergeCells count="19">
    <mergeCell ref="C18:E18"/>
    <mergeCell ref="D10:E10"/>
    <mergeCell ref="D8:E8"/>
    <mergeCell ref="C2:E2"/>
    <mergeCell ref="C4:E4"/>
    <mergeCell ref="D5:E5"/>
    <mergeCell ref="D6:E6"/>
    <mergeCell ref="D7:E7"/>
    <mergeCell ref="D9:E9"/>
    <mergeCell ref="C12:E12"/>
    <mergeCell ref="C13:E13"/>
    <mergeCell ref="C15:E15"/>
    <mergeCell ref="C16:E16"/>
    <mergeCell ref="C27:E27"/>
    <mergeCell ref="C28:D28"/>
    <mergeCell ref="C30:E30"/>
    <mergeCell ref="C22:E22"/>
    <mergeCell ref="C25:E25"/>
    <mergeCell ref="C29:E29"/>
  </mergeCells>
  <conditionalFormatting sqref="C29:E29">
    <cfRule type="expression" dxfId="7" priority="2">
      <formula>LEFT($C$29,1)="⛔"</formula>
    </cfRule>
  </conditionalFormatting>
  <conditionalFormatting sqref="C30:E30">
    <cfRule type="expression" dxfId="6" priority="1">
      <formula>AND($E$28=TRUE,OR($C$30="",$C$30="(Breve relato sobre as dificuldades enfrentadas)"))</formula>
    </cfRule>
  </conditionalFormatting>
  <dataValidations count="1">
    <dataValidation type="custom" allowBlank="1" showInputMessage="1" showErrorMessage="1" errorTitle="Entrada inválida ou bloqueada" error="Entrada bloqueada._x000a_• Se a caixa de &quot;Impossibilidade de preenchimento&quot; estiver marcada, desmarque-a antes de inserir dados._x000a_• Informe apenas números inteiros iguais ou maiores que zero — não use texto, símbolos, percentuais (%) ou valores negativos." promptTitle="Campo de dados" prompt="Digite um número inteiro igual ou maior que zero. Campo bloqueado se a impossibilidade estiver marcada." sqref="E19:E20" xr:uid="{C3CED0B6-FD3B-4A12-86A6-1053E3CD35FB}">
      <formula1>AND($E$28=FALSE,ISNUMBER(E19),E19&gt;=0,E19=INT(E19))</formula1>
    </dataValidation>
  </dataValidations>
  <pageMargins left="0.75" right="0.75" top="1" bottom="1"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C228C-E3AC-41A7-8CAE-0327022F798E}">
  <dimension ref="C1:G30"/>
  <sheetViews>
    <sheetView showGridLines="0" topLeftCell="B1" zoomScaleNormal="100" workbookViewId="0">
      <selection activeCell="E20" sqref="E20"/>
    </sheetView>
  </sheetViews>
  <sheetFormatPr defaultColWidth="8.7109375" defaultRowHeight="15"/>
  <cols>
    <col min="1" max="2" width="15.7109375" customWidth="1"/>
    <col min="3" max="3" width="36.85546875" customWidth="1"/>
    <col min="4" max="5" width="76" customWidth="1"/>
  </cols>
  <sheetData>
    <row r="1" spans="3:5" ht="8.25" customHeight="1"/>
    <row r="2" spans="3:5" ht="30.75" customHeight="1">
      <c r="C2" s="152" t="s">
        <v>113</v>
      </c>
      <c r="D2" s="152"/>
      <c r="E2" s="152"/>
    </row>
    <row r="3" spans="3:5" ht="9.75" customHeight="1">
      <c r="C3" s="26"/>
      <c r="D3" s="26"/>
      <c r="E3" s="26"/>
    </row>
    <row r="4" spans="3:5" ht="27.75" customHeight="1">
      <c r="C4" s="131" t="s">
        <v>19</v>
      </c>
      <c r="D4" s="131"/>
      <c r="E4" s="131"/>
    </row>
    <row r="5" spans="3:5" ht="40.5" customHeight="1">
      <c r="C5" s="12" t="s">
        <v>20</v>
      </c>
      <c r="D5" s="130" t="s">
        <v>114</v>
      </c>
      <c r="E5" s="130"/>
    </row>
    <row r="6" spans="3:5" ht="46.5" customHeight="1">
      <c r="C6" s="12" t="s">
        <v>22</v>
      </c>
      <c r="D6" s="130" t="s">
        <v>115</v>
      </c>
      <c r="E6" s="130"/>
    </row>
    <row r="7" spans="3:5" ht="40.5" customHeight="1">
      <c r="C7" s="12" t="s">
        <v>24</v>
      </c>
      <c r="D7" s="130" t="s">
        <v>116</v>
      </c>
      <c r="E7" s="130"/>
    </row>
    <row r="8" spans="3:5" ht="40.5" customHeight="1">
      <c r="C8" s="12" t="s">
        <v>26</v>
      </c>
      <c r="D8" s="130" t="s">
        <v>27</v>
      </c>
      <c r="E8" s="130"/>
    </row>
    <row r="9" spans="3:5" ht="40.5" customHeight="1">
      <c r="C9" s="12" t="s">
        <v>28</v>
      </c>
      <c r="D9" s="130" t="s">
        <v>29</v>
      </c>
      <c r="E9" s="130"/>
    </row>
    <row r="10" spans="3:5" ht="40.5" customHeight="1">
      <c r="C10" s="13" t="s">
        <v>30</v>
      </c>
      <c r="D10" s="130" t="s">
        <v>31</v>
      </c>
      <c r="E10" s="130"/>
    </row>
    <row r="11" spans="3:5" ht="9.75" customHeight="1">
      <c r="C11" s="26"/>
      <c r="D11" s="26"/>
      <c r="E11" s="26"/>
    </row>
    <row r="12" spans="3:5" ht="27.75" customHeight="1">
      <c r="C12" s="131" t="s">
        <v>32</v>
      </c>
      <c r="D12" s="131"/>
      <c r="E12" s="131"/>
    </row>
    <row r="13" spans="3:5" ht="198.75" customHeight="1">
      <c r="C13" s="105" t="s">
        <v>117</v>
      </c>
      <c r="D13" s="108"/>
      <c r="E13" s="108"/>
    </row>
    <row r="14" spans="3:5" ht="9.75" customHeight="1">
      <c r="C14" s="26"/>
      <c r="D14" s="26"/>
      <c r="E14" s="26"/>
    </row>
    <row r="15" spans="3:5" ht="27.75" customHeight="1" thickBot="1">
      <c r="C15" s="132" t="s">
        <v>34</v>
      </c>
      <c r="D15" s="133"/>
      <c r="E15" s="133"/>
    </row>
    <row r="16" spans="3:5" ht="36" customHeight="1" thickBot="1">
      <c r="C16" s="111" t="s">
        <v>118</v>
      </c>
      <c r="D16" s="134"/>
      <c r="E16" s="134"/>
    </row>
    <row r="17" spans="3:7" ht="9.75" customHeight="1">
      <c r="C17" s="26"/>
      <c r="D17" s="26"/>
      <c r="E17" s="26"/>
    </row>
    <row r="18" spans="3:7" ht="27.75" customHeight="1">
      <c r="C18" s="128" t="s">
        <v>66</v>
      </c>
      <c r="D18" s="128"/>
      <c r="E18" s="128"/>
    </row>
    <row r="19" spans="3:7" ht="32.25" customHeight="1">
      <c r="C19" s="75" t="s">
        <v>37</v>
      </c>
      <c r="D19" s="35" t="s">
        <v>119</v>
      </c>
      <c r="E19" s="9"/>
    </row>
    <row r="20" spans="3:7" ht="32.25" customHeight="1">
      <c r="C20" s="75" t="s">
        <v>39</v>
      </c>
      <c r="D20" s="36" t="s">
        <v>120</v>
      </c>
      <c r="E20" s="9"/>
      <c r="G20" s="1"/>
    </row>
    <row r="21" spans="3:7" ht="9.75" customHeight="1">
      <c r="C21" s="26"/>
      <c r="D21" s="26"/>
      <c r="E21" s="26"/>
    </row>
    <row r="22" spans="3:7" ht="27.75" customHeight="1" thickBot="1">
      <c r="C22" s="127" t="s">
        <v>46</v>
      </c>
      <c r="D22" s="128"/>
      <c r="E22" s="128"/>
    </row>
    <row r="23" spans="3:7" ht="34.5" customHeight="1" thickBot="1">
      <c r="C23" s="29" t="s">
        <v>121</v>
      </c>
      <c r="D23" s="30" t="s">
        <v>50</v>
      </c>
      <c r="E23" s="31" t="str">
        <f>IF(OR($E$19="",$E$20=""),"",IF(NOT(AND(ISNUMBER($E$19),ISNUMBER($E$20))),"⚠ ERRO: informe apenas valores numéricos",IF($E$20&lt;=0,"⚠ ERRO: o valor do PASSO 2 deve ser maior que zero",IF($E$19&lt;0,"⚠ ERRO: o valor não pode ser negativo",IF($E$19&gt;$E$20,"⚠ ERRO: o PASSO 1 não pode ser maior que o PASSO 2 (resultado acima de 100%)",$E$19/$E$20*100)))))</f>
        <v/>
      </c>
    </row>
    <row r="24" spans="3:7" ht="9.75" customHeight="1">
      <c r="C24" s="26"/>
      <c r="D24" s="26"/>
      <c r="E24" s="26"/>
    </row>
    <row r="25" spans="3:7" ht="15.75" customHeight="1">
      <c r="C25" s="129" t="s">
        <v>70</v>
      </c>
      <c r="D25" s="129"/>
      <c r="E25" s="129"/>
    </row>
    <row r="27" spans="3:7" ht="24" customHeight="1">
      <c r="C27" s="124" t="s">
        <v>57</v>
      </c>
      <c r="D27" s="185"/>
      <c r="E27" s="185"/>
    </row>
    <row r="28" spans="3:7" ht="32.1" customHeight="1">
      <c r="C28" s="150" t="s">
        <v>58</v>
      </c>
      <c r="D28" s="188"/>
      <c r="E28" s="5" t="b">
        <v>0</v>
      </c>
    </row>
    <row r="29" spans="3:7" ht="18" customHeight="1">
      <c r="C29" s="119" t="str">
        <f>IF($E$28=TRUE,IF(OR($E$19&lt;&gt;"",$E$20&lt;&gt;""),"⛔  INCONSISTÊNCIA: a impossibilidade está marcada, mas há dados preenchidos. Desmarque a caixa ou apague os dados.","⚠  Marcação registrada:  descreva, no quadro abaixo, as dificuldades enfrentadas para a apuração dos dados."),"")</f>
        <v/>
      </c>
      <c r="D29" s="120"/>
      <c r="E29" s="121"/>
    </row>
    <row r="30" spans="3:7" ht="45.95" customHeight="1">
      <c r="C30" s="126" t="s">
        <v>59</v>
      </c>
      <c r="D30" s="187"/>
      <c r="E30" s="187"/>
    </row>
  </sheetData>
  <sheetProtection algorithmName="SHA-512" hashValue="TV+DFbkpcnk2UQKnIvSHnfSItME55woazmp8Pol9dXRv4tSZiMtwIl8gk0T4sZqxZ6zNfwQAGSenqykT1r2ijg==" saltValue="W3pnVaov5scACxTypnxqXA==" spinCount="100000" sheet="1" scenarios="1"/>
  <mergeCells count="19">
    <mergeCell ref="C18:E18"/>
    <mergeCell ref="D10:E10"/>
    <mergeCell ref="D8:E8"/>
    <mergeCell ref="C2:E2"/>
    <mergeCell ref="C4:E4"/>
    <mergeCell ref="D5:E5"/>
    <mergeCell ref="D6:E6"/>
    <mergeCell ref="D7:E7"/>
    <mergeCell ref="D9:E9"/>
    <mergeCell ref="C12:E12"/>
    <mergeCell ref="C13:E13"/>
    <mergeCell ref="C15:E15"/>
    <mergeCell ref="C16:E16"/>
    <mergeCell ref="C27:E27"/>
    <mergeCell ref="C28:D28"/>
    <mergeCell ref="C30:E30"/>
    <mergeCell ref="C22:E22"/>
    <mergeCell ref="C25:E25"/>
    <mergeCell ref="C29:E29"/>
  </mergeCells>
  <conditionalFormatting sqref="C29:E29">
    <cfRule type="expression" dxfId="5" priority="2">
      <formula>LEFT($C$29,1)="⛔"</formula>
    </cfRule>
  </conditionalFormatting>
  <conditionalFormatting sqref="C30:E30">
    <cfRule type="expression" dxfId="4" priority="1">
      <formula>AND($E$28=TRUE,OR($C$30="",$C$30="(Breve relato sobre as dificuldades enfrentadas)"))</formula>
    </cfRule>
  </conditionalFormatting>
  <dataValidations count="1">
    <dataValidation type="custom" allowBlank="1" showInputMessage="1" showErrorMessage="1" errorTitle="Entrada inválida ou bloqueada" error="Entrada bloqueada._x000a_• Se a caixa de &quot;Impossibilidade de preenchimento&quot; estiver marcada, desmarque-a antes de inserir dados._x000a_• Informe apenas números inteiros iguais ou maiores que zero — não use texto, símbolos, percentuais (%) ou valores negativos." promptTitle="Campo de dados" prompt="Digite um número inteiro igual ou maior que zero. Campo bloqueado se a impossibilidade estiver marcada." sqref="E19:E20" xr:uid="{8544DC8C-AFA6-4ADA-8319-F82597CD5423}">
      <formula1>AND($E$28=FALSE,ISNUMBER(E19),E19&gt;=0,E19=INT(E19))</formula1>
    </dataValidation>
  </dataValidations>
  <pageMargins left="0.75" right="0.75" top="1" bottom="1"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94697-95A6-4D0C-A11C-C72BF839D108}">
  <dimension ref="C1:I40"/>
  <sheetViews>
    <sheetView showGridLines="0" zoomScaleNormal="100" workbookViewId="0">
      <selection activeCell="C19" sqref="C19:G33"/>
    </sheetView>
  </sheetViews>
  <sheetFormatPr defaultColWidth="8.7109375" defaultRowHeight="15"/>
  <cols>
    <col min="1" max="2" width="15.5703125" customWidth="1"/>
    <col min="3" max="3" width="35" customWidth="1"/>
    <col min="4" max="4" width="75.5703125" customWidth="1"/>
    <col min="5" max="5" width="52.5703125" customWidth="1"/>
    <col min="6" max="7" width="13" customWidth="1"/>
  </cols>
  <sheetData>
    <row r="1" spans="3:9" ht="6.75" customHeight="1"/>
    <row r="2" spans="3:9" ht="30.75" customHeight="1">
      <c r="C2" s="151" t="s">
        <v>122</v>
      </c>
      <c r="D2" s="151"/>
      <c r="E2" s="151"/>
      <c r="F2" s="151"/>
      <c r="G2" s="151"/>
      <c r="I2" s="37" t="b">
        <f>OR($G$38=TRUE,AND(LEN(TRIM($C$40))&gt;0,TRIM($C$40)&lt;&gt;"(Breve relato sobre as dificuldades enfrentadas)"))</f>
        <v>0</v>
      </c>
    </row>
    <row r="3" spans="3:9" ht="9.75" customHeight="1"/>
    <row r="4" spans="3:9" ht="27.75" customHeight="1">
      <c r="C4" s="142" t="s">
        <v>123</v>
      </c>
      <c r="D4" s="142"/>
      <c r="E4" s="142"/>
      <c r="F4" s="142"/>
      <c r="G4" s="142"/>
    </row>
    <row r="5" spans="3:9" ht="33" customHeight="1">
      <c r="C5" s="38" t="s">
        <v>124</v>
      </c>
      <c r="D5" s="153" t="s">
        <v>125</v>
      </c>
      <c r="E5" s="153"/>
      <c r="F5" s="153"/>
      <c r="G5" s="153"/>
    </row>
    <row r="6" spans="3:9" ht="39.950000000000003" customHeight="1">
      <c r="C6" s="38" t="s">
        <v>126</v>
      </c>
      <c r="D6" s="153" t="s">
        <v>127</v>
      </c>
      <c r="E6" s="153"/>
      <c r="F6" s="153"/>
      <c r="G6" s="153"/>
    </row>
    <row r="7" spans="3:9" ht="33" customHeight="1">
      <c r="C7" s="38" t="s">
        <v>128</v>
      </c>
      <c r="D7" s="153" t="s">
        <v>129</v>
      </c>
      <c r="E7" s="153"/>
      <c r="F7" s="153"/>
      <c r="G7" s="153"/>
    </row>
    <row r="8" spans="3:9" ht="33" customHeight="1">
      <c r="C8" s="38" t="s">
        <v>30</v>
      </c>
      <c r="D8" s="105" t="s">
        <v>31</v>
      </c>
      <c r="E8" s="105"/>
      <c r="F8" s="105"/>
      <c r="G8" s="105"/>
    </row>
    <row r="9" spans="3:9" ht="9.75" customHeight="1"/>
    <row r="10" spans="3:9" ht="27.75" customHeight="1">
      <c r="C10" s="142" t="s">
        <v>130</v>
      </c>
      <c r="D10" s="142"/>
      <c r="E10" s="142"/>
      <c r="F10" s="142"/>
      <c r="G10" s="142"/>
    </row>
    <row r="11" spans="3:9" ht="215.25" customHeight="1">
      <c r="C11" s="105" t="s">
        <v>131</v>
      </c>
      <c r="D11" s="157"/>
      <c r="E11" s="157"/>
      <c r="F11" s="157"/>
      <c r="G11" s="157"/>
    </row>
    <row r="12" spans="3:9" ht="9.75" customHeight="1"/>
    <row r="13" spans="3:9" ht="27.75" customHeight="1">
      <c r="C13" s="161" t="s">
        <v>132</v>
      </c>
      <c r="D13" s="162"/>
      <c r="E13" s="162"/>
      <c r="F13" s="162"/>
      <c r="G13" s="162"/>
    </row>
    <row r="14" spans="3:9" ht="24.95" customHeight="1">
      <c r="C14" s="163"/>
      <c r="D14" s="164"/>
      <c r="E14" s="165" t="s">
        <v>133</v>
      </c>
      <c r="F14" s="166"/>
      <c r="G14" s="166"/>
    </row>
    <row r="15" spans="3:9" ht="9.75" customHeight="1"/>
    <row r="16" spans="3:9" ht="9.75" customHeight="1"/>
    <row r="17" spans="3:7" ht="27.75" customHeight="1">
      <c r="C17" s="139" t="s">
        <v>134</v>
      </c>
      <c r="D17" s="139"/>
      <c r="E17" s="139"/>
      <c r="F17" s="139"/>
      <c r="G17" s="139"/>
    </row>
    <row r="18" spans="3:7" ht="13.5" customHeight="1">
      <c r="C18" s="158" t="s">
        <v>135</v>
      </c>
      <c r="D18" s="158"/>
      <c r="E18" s="158"/>
      <c r="F18" s="158"/>
      <c r="G18" s="158"/>
    </row>
    <row r="19" spans="3:7" ht="18" customHeight="1">
      <c r="C19" s="159"/>
      <c r="D19" s="159"/>
      <c r="E19" s="159"/>
      <c r="F19" s="159"/>
      <c r="G19" s="159"/>
    </row>
    <row r="20" spans="3:7" ht="18" customHeight="1">
      <c r="C20" s="159"/>
      <c r="D20" s="159"/>
      <c r="E20" s="159"/>
      <c r="F20" s="159"/>
      <c r="G20" s="159"/>
    </row>
    <row r="21" spans="3:7" ht="18" customHeight="1">
      <c r="C21" s="159"/>
      <c r="D21" s="159"/>
      <c r="E21" s="159"/>
      <c r="F21" s="159"/>
      <c r="G21" s="159"/>
    </row>
    <row r="22" spans="3:7" ht="18" customHeight="1">
      <c r="C22" s="159"/>
      <c r="D22" s="159"/>
      <c r="E22" s="159"/>
      <c r="F22" s="159"/>
      <c r="G22" s="159"/>
    </row>
    <row r="23" spans="3:7" ht="18" customHeight="1">
      <c r="C23" s="159"/>
      <c r="D23" s="159"/>
      <c r="E23" s="159"/>
      <c r="F23" s="159"/>
      <c r="G23" s="159"/>
    </row>
    <row r="24" spans="3:7" ht="18" customHeight="1">
      <c r="C24" s="159"/>
      <c r="D24" s="159"/>
      <c r="E24" s="159"/>
      <c r="F24" s="159"/>
      <c r="G24" s="159"/>
    </row>
    <row r="25" spans="3:7" ht="18" customHeight="1">
      <c r="C25" s="159"/>
      <c r="D25" s="159"/>
      <c r="E25" s="159"/>
      <c r="F25" s="159"/>
      <c r="G25" s="159"/>
    </row>
    <row r="26" spans="3:7" ht="18" customHeight="1">
      <c r="C26" s="159"/>
      <c r="D26" s="159"/>
      <c r="E26" s="159"/>
      <c r="F26" s="159"/>
      <c r="G26" s="159"/>
    </row>
    <row r="27" spans="3:7" ht="18" customHeight="1">
      <c r="C27" s="159"/>
      <c r="D27" s="159"/>
      <c r="E27" s="159"/>
      <c r="F27" s="159"/>
      <c r="G27" s="159"/>
    </row>
    <row r="28" spans="3:7" ht="18" customHeight="1">
      <c r="C28" s="159"/>
      <c r="D28" s="159"/>
      <c r="E28" s="159"/>
      <c r="F28" s="159"/>
      <c r="G28" s="159"/>
    </row>
    <row r="29" spans="3:7" ht="18" customHeight="1">
      <c r="C29" s="159"/>
      <c r="D29" s="159"/>
      <c r="E29" s="159"/>
      <c r="F29" s="159"/>
      <c r="G29" s="159"/>
    </row>
    <row r="30" spans="3:7" ht="18" customHeight="1">
      <c r="C30" s="159"/>
      <c r="D30" s="159"/>
      <c r="E30" s="159"/>
      <c r="F30" s="159"/>
      <c r="G30" s="159"/>
    </row>
    <row r="31" spans="3:7" ht="18" customHeight="1">
      <c r="C31" s="159"/>
      <c r="D31" s="159"/>
      <c r="E31" s="159"/>
      <c r="F31" s="159"/>
      <c r="G31" s="159"/>
    </row>
    <row r="32" spans="3:7" ht="18" customHeight="1">
      <c r="C32" s="159"/>
      <c r="D32" s="159"/>
      <c r="E32" s="159"/>
      <c r="F32" s="159"/>
      <c r="G32" s="159"/>
    </row>
    <row r="33" spans="3:7" ht="18" customHeight="1">
      <c r="C33" s="159"/>
      <c r="D33" s="159"/>
      <c r="E33" s="159"/>
      <c r="F33" s="159"/>
      <c r="G33" s="159"/>
    </row>
    <row r="34" spans="3:7" ht="9.75" customHeight="1"/>
    <row r="35" spans="3:7" ht="25.5" customHeight="1">
      <c r="C35" s="160" t="s">
        <v>136</v>
      </c>
      <c r="D35" s="160"/>
      <c r="E35" s="39">
        <f>LEN(C19)</f>
        <v>0</v>
      </c>
      <c r="F35" s="40" t="s">
        <v>137</v>
      </c>
      <c r="G35" s="41" t="str">
        <f>IF(AND(C14&lt;&gt;"Sim",LEN(C19)&gt;0),"⚠ Resposta """&amp;C14&amp;""" — este campo deve ficar em branco",IF(LEN(C19)&gt;6000,"⚠ Excedeu o limite de 6000 caracteres",""))</f>
        <v/>
      </c>
    </row>
    <row r="37" spans="3:7" ht="24" customHeight="1">
      <c r="C37" s="169" t="s">
        <v>57</v>
      </c>
      <c r="D37" s="170"/>
      <c r="E37" s="170"/>
      <c r="F37" s="170"/>
      <c r="G37" s="171"/>
    </row>
    <row r="38" spans="3:7" ht="32.1" customHeight="1">
      <c r="C38" s="167" t="s">
        <v>138</v>
      </c>
      <c r="D38" s="168"/>
      <c r="E38" s="168"/>
      <c r="F38" s="168"/>
      <c r="G38" s="5" t="b">
        <v>0</v>
      </c>
    </row>
    <row r="39" spans="3:7" ht="18" customHeight="1">
      <c r="C39" s="119" t="str">
        <f>IF($G$38=TRUE,IF(OR($C$14&lt;&gt;"",$C$19&lt;&gt;""),"⛔  INCONSISTÊNCIA: a impossibilidade está marcada, mas há dados preenchidos. Desmarque a caixa ou apague os dados.","⚠  Marcação registrada:  descreva, no quadro abaixo, as dificuldades enfrentadas para a apuração dos dados."),"")</f>
        <v/>
      </c>
      <c r="D39" s="120"/>
      <c r="E39" s="120"/>
      <c r="F39" s="120"/>
      <c r="G39" s="121"/>
    </row>
    <row r="40" spans="3:7" ht="45.95" customHeight="1">
      <c r="C40" s="154" t="s">
        <v>59</v>
      </c>
      <c r="D40" s="155"/>
      <c r="E40" s="155"/>
      <c r="F40" s="155"/>
      <c r="G40" s="156"/>
    </row>
  </sheetData>
  <sheetProtection algorithmName="SHA-512" hashValue="RcKf0KC//xWJWdt7vW5DLSAdAHKnHg0bS4FbzZAfSWEREuK2D80WV/7YYVKpNwf+/GmUEefgBMyJVdHmxFeJEw==" saltValue="PjEF6nRdXfshuqIA+LB/Lg==" spinCount="100000" sheet="1" scenarios="1"/>
  <mergeCells count="19">
    <mergeCell ref="C40:G40"/>
    <mergeCell ref="C10:G10"/>
    <mergeCell ref="C11:G11"/>
    <mergeCell ref="C17:G17"/>
    <mergeCell ref="C18:G18"/>
    <mergeCell ref="C19:G33"/>
    <mergeCell ref="C35:D35"/>
    <mergeCell ref="C13:G13"/>
    <mergeCell ref="C14:D14"/>
    <mergeCell ref="E14:G14"/>
    <mergeCell ref="C38:F38"/>
    <mergeCell ref="C39:G39"/>
    <mergeCell ref="C37:G37"/>
    <mergeCell ref="D8:G8"/>
    <mergeCell ref="C2:G2"/>
    <mergeCell ref="C4:G4"/>
    <mergeCell ref="D5:G5"/>
    <mergeCell ref="D6:G6"/>
    <mergeCell ref="D7:G7"/>
  </mergeCells>
  <conditionalFormatting sqref="C19:G33">
    <cfRule type="expression" dxfId="3" priority="1">
      <formula>$C$14&lt;&gt;"Sim"</formula>
    </cfRule>
  </conditionalFormatting>
  <conditionalFormatting sqref="C39:G39">
    <cfRule type="expression" dxfId="2" priority="3">
      <formula>LEFT($C$39,1)="⛔"</formula>
    </cfRule>
  </conditionalFormatting>
  <conditionalFormatting sqref="C40:G40">
    <cfRule type="expression" dxfId="1" priority="2">
      <formula>AND($G$38=TRUE,OR($C$40="",$C$40="(Breve relato sobre as dificuldades enfrentadas)"))</formula>
    </cfRule>
  </conditionalFormatting>
  <dataValidations count="3">
    <dataValidation type="list" allowBlank="1" showErrorMessage="1" errorTitle="Valor inválido" error="Selecione uma das opções: Sim, Não ou Não sei informar." sqref="C14" xr:uid="{24CA0578-3B34-4ECA-AC09-02676B9EF0E9}">
      <formula1>"Sim,Não,Não sei informar"</formula1>
    </dataValidation>
    <dataValidation type="custom" showInputMessage="1" showErrorMessage="1" errorTitle="Preenchimento bloqueado" error="Este campo só pode ser preenchido se a resposta acima for &quot;Sim&quot;. Se respondeu &quot;Não&quot; ou &quot;Não sei informar&quot;, deixe em branco e use o campo &quot;Registro da impossibilidade de preenchimento&quot;." sqref="D19:G33 C20:C33" xr:uid="{374F6153-2666-40F5-95EF-2123C1032A38}">
      <formula1>$C$14="Sim"</formula1>
    </dataValidation>
    <dataValidation type="custom" showInputMessage="1" showErrorMessage="1" errorTitle="Preenchimento bloqueado" error="Este campo só pode ser preenchido se a resposta acima for &quot;Sim&quot;. Se respondeu &quot;Não&quot; ou &quot;Não sei informar&quot;, deixe em branco." sqref="C19" xr:uid="{BA65589F-D580-469C-BD72-17F1D64F8119}">
      <formula1>AND($C$14="Sim",$G$38=FALSE)</formula1>
    </dataValidation>
  </dataValidations>
  <pageMargins left="0.75" right="0.75" top="1" bottom="1"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0F296888BFD4B46900A0D86A0E95294" ma:contentTypeVersion="6" ma:contentTypeDescription="Crie um novo documento." ma:contentTypeScope="" ma:versionID="9a999ef37d201fbfcd7d48ec9fe02662">
  <xsd:schema xmlns:xsd="http://www.w3.org/2001/XMLSchema" xmlns:xs="http://www.w3.org/2001/XMLSchema" xmlns:p="http://schemas.microsoft.com/office/2006/metadata/properties" xmlns:ns2="413ef446-1dc2-4c64-9959-2639a6e659e3" xmlns:ns3="7fd84230-1b0b-4dab-a641-3e0c4f931559" xmlns:ns4="55af92b2-879a-4c07-8fc8-40e033eb2f6a" xmlns:ns5="31d028d8-040f-42b3-80cb-e0cb00358226" targetNamespace="http://schemas.microsoft.com/office/2006/metadata/properties" ma:root="true" ma:fieldsID="56cbfb3675258932df784a040249f135" ns2:_="" ns3:_="" ns4:_="" ns5:_="">
    <xsd:import namespace="413ef446-1dc2-4c64-9959-2639a6e659e3"/>
    <xsd:import namespace="7fd84230-1b0b-4dab-a641-3e0c4f931559"/>
    <xsd:import namespace="55af92b2-879a-4c07-8fc8-40e033eb2f6a"/>
    <xsd:import namespace="31d028d8-040f-42b3-80cb-e0cb0035822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Dataehora"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3ef446-1dc2-4c64-9959-2639a6e659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Dataehora" ma:index="19" nillable="true" ma:displayName="Data e hora" ma:format="DateTime" ma:internalName="Dataehora">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7fd84230-1b0b-4dab-a641-3e0c4f931559" elementFormDefault="qualified">
    <xsd:import namespace="http://schemas.microsoft.com/office/2006/documentManagement/types"/>
    <xsd:import namespace="http://schemas.microsoft.com/office/infopath/2007/PartnerControls"/>
    <xsd:element name="SharedWithUsers" ma:index="16"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5af92b2-879a-4c07-8fc8-40e033eb2f6a" elementFormDefault="qualified">
    <xsd:import namespace="http://schemas.microsoft.com/office/2006/documentManagement/types"/>
    <xsd:import namespace="http://schemas.microsoft.com/office/infopath/2007/PartnerControls"/>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b39d7e3e-2180-4bf4-896a-658d90d149d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1d028d8-040f-42b3-80cb-e0cb00358226"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40462e15-4992-45c0-b108-6aeec88ee33f}" ma:internalName="TaxCatchAll" ma:showField="CatchAllData" ma:web="31d028d8-040f-42b3-80cb-e0cb003582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5af92b2-879a-4c07-8fc8-40e033eb2f6a">
      <Terms xmlns="http://schemas.microsoft.com/office/infopath/2007/PartnerControls"/>
    </lcf76f155ced4ddcb4097134ff3c332f>
    <Dataehora xmlns="413ef446-1dc2-4c64-9959-2639a6e659e3" xsi:nil="true"/>
    <TaxCatchAll xmlns="31d028d8-040f-42b3-80cb-e0cb0035822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9A8FA1-6CC5-4205-AB30-87865AE65336}"/>
</file>

<file path=customXml/itemProps2.xml><?xml version="1.0" encoding="utf-8"?>
<ds:datastoreItem xmlns:ds="http://schemas.openxmlformats.org/officeDocument/2006/customXml" ds:itemID="{D62E73AE-0C0B-434F-9CC2-BF2DD2AAA29E}"/>
</file>

<file path=customXml/itemProps3.xml><?xml version="1.0" encoding="utf-8"?>
<ds:datastoreItem xmlns:ds="http://schemas.openxmlformats.org/officeDocument/2006/customXml" ds:itemID="{9F120DC6-5A3C-43A4-A60B-C9873BF656B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0</cp:revision>
  <dcterms:created xsi:type="dcterms:W3CDTF">2026-06-08T13:39:54Z</dcterms:created>
  <dcterms:modified xsi:type="dcterms:W3CDTF">2026-08-28T14:03:10Z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0x01010010F296888BFD4B46900A0D86A0E95294</vt:lpwstr>
  </property>
  <property fmtid="{D5CDD505-2E9C-101B-9397-08002B2CF9AE}" pid="3" name="MediaServiceImageTags">
    <vt:lpwstr/>
  </property>
</Properties>
</file>