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9A5F74DE-CDD9-4AEA-BA5A-616E4C19717B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7" i="1"/>
  <c r="O18" i="1"/>
  <c r="O19" i="1"/>
  <c r="O20" i="1"/>
  <c r="K21" i="1"/>
  <c r="M21" i="1"/>
  <c r="O22" i="1"/>
  <c r="O23" i="1"/>
  <c r="O24" i="1"/>
  <c r="K25" i="1"/>
  <c r="M25" i="1"/>
  <c r="O26" i="1"/>
  <c r="O27" i="1"/>
  <c r="O28" i="1"/>
  <c r="K29" i="1"/>
  <c r="M29" i="1"/>
  <c r="O30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2" i="1"/>
  <c r="O261" i="1"/>
  <c r="G262" i="1"/>
  <c r="I262" i="1"/>
  <c r="K262" i="1"/>
  <c r="M262" i="1"/>
  <c r="O263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3" i="1"/>
  <c r="G274" i="1"/>
  <c r="I274" i="1"/>
  <c r="K274" i="1"/>
  <c r="M274" i="1"/>
  <c r="O275" i="1"/>
  <c r="O276" i="1"/>
  <c r="G277" i="1"/>
  <c r="I277" i="1"/>
  <c r="K277" i="1"/>
  <c r="M277" i="1"/>
  <c r="O278" i="1"/>
  <c r="O279" i="1"/>
  <c r="G280" i="1"/>
  <c r="I280" i="1"/>
  <c r="K280" i="1"/>
  <c r="M280" i="1"/>
  <c r="O281" i="1"/>
  <c r="O282" i="1"/>
  <c r="G283" i="1"/>
  <c r="I283" i="1"/>
  <c r="K283" i="1"/>
  <c r="M283" i="1"/>
  <c r="O284" i="1"/>
  <c r="O285" i="1"/>
  <c r="O286" i="1"/>
  <c r="G286" i="1"/>
  <c r="I286" i="1"/>
  <c r="K286" i="1"/>
  <c r="M286" i="1"/>
  <c r="O287" i="1"/>
  <c r="O288" i="1"/>
  <c r="O289" i="1"/>
  <c r="G289" i="1"/>
  <c r="I289" i="1"/>
  <c r="K289" i="1"/>
  <c r="M289" i="1"/>
  <c r="O290" i="1"/>
  <c r="O291" i="1"/>
  <c r="G292" i="1"/>
  <c r="I292" i="1"/>
  <c r="K292" i="1"/>
  <c r="M292" i="1"/>
  <c r="O293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0" i="1"/>
  <c r="G301" i="1"/>
  <c r="I301" i="1"/>
  <c r="K301" i="1"/>
  <c r="M301" i="1"/>
  <c r="O302" i="1"/>
  <c r="O303" i="1"/>
  <c r="G304" i="1"/>
  <c r="I304" i="1"/>
  <c r="K304" i="1"/>
  <c r="M304" i="1"/>
  <c r="O305" i="1"/>
  <c r="O306" i="1"/>
  <c r="G307" i="1"/>
  <c r="I307" i="1"/>
  <c r="K307" i="1"/>
  <c r="M307" i="1"/>
  <c r="O308" i="1"/>
  <c r="O310" i="1"/>
  <c r="O309" i="1"/>
  <c r="G310" i="1"/>
  <c r="I310" i="1"/>
  <c r="K310" i="1"/>
  <c r="M310" i="1"/>
  <c r="O311" i="1"/>
  <c r="O312" i="1"/>
  <c r="G313" i="1"/>
  <c r="I313" i="1"/>
  <c r="K313" i="1"/>
  <c r="M313" i="1"/>
  <c r="O314" i="1"/>
  <c r="O316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3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4" i="1"/>
  <c r="O649" i="1"/>
  <c r="K651" i="1"/>
  <c r="M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K672" i="1"/>
  <c r="M672" i="1"/>
  <c r="O674" i="1"/>
  <c r="O676" i="1"/>
  <c r="O675" i="1"/>
  <c r="K676" i="1"/>
  <c r="M676" i="1"/>
  <c r="O678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8" i="1"/>
  <c r="O697" i="1"/>
  <c r="K698" i="1"/>
  <c r="M698" i="1"/>
  <c r="O700" i="1"/>
  <c r="O701" i="1"/>
  <c r="O702" i="1"/>
  <c r="K702" i="1"/>
  <c r="M702" i="1"/>
  <c r="O704" i="1"/>
  <c r="O705" i="1"/>
  <c r="O706" i="1"/>
  <c r="K706" i="1"/>
  <c r="M706" i="1"/>
  <c r="O708" i="1"/>
  <c r="O709" i="1"/>
  <c r="K710" i="1"/>
  <c r="M710" i="1"/>
  <c r="O712" i="1"/>
  <c r="O713" i="1"/>
  <c r="K714" i="1"/>
  <c r="M714" i="1"/>
  <c r="O716" i="1"/>
  <c r="O718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714" i="1"/>
  <c r="O651" i="1"/>
  <c r="O301" i="1"/>
  <c r="O295" i="1"/>
  <c r="O283" i="1"/>
  <c r="O277" i="1"/>
  <c r="O271" i="1"/>
  <c r="O265" i="1"/>
  <c r="K569" i="1"/>
  <c r="O280" i="1"/>
  <c r="M668" i="1"/>
  <c r="K583" i="1"/>
  <c r="O547" i="1"/>
  <c r="O274" i="1"/>
  <c r="O268" i="1"/>
  <c r="O672" i="1"/>
  <c r="O639" i="1"/>
  <c r="O637" i="1"/>
  <c r="O313" i="1"/>
  <c r="O710" i="1"/>
  <c r="O694" i="1"/>
  <c r="O307" i="1"/>
  <c r="O610" i="1"/>
  <c r="O25" i="1"/>
  <c r="O304" i="1"/>
  <c r="O752" i="1"/>
  <c r="M569" i="1"/>
  <c r="O40" i="1"/>
  <c r="O33" i="1"/>
  <c r="O655" i="1"/>
  <c r="O595" i="1"/>
  <c r="M583" i="1"/>
  <c r="O516" i="1"/>
  <c r="O258" i="1"/>
  <c r="O51" i="1"/>
  <c r="O69" i="1"/>
  <c r="K668" i="1"/>
  <c r="O628" i="1"/>
  <c r="O490" i="1"/>
  <c r="O430" i="1"/>
  <c r="M259" i="1"/>
  <c r="M694" i="1"/>
  <c r="O684" i="1"/>
  <c r="K694" i="1"/>
  <c r="O406" i="1"/>
  <c r="O21" i="1"/>
  <c r="M637" i="1"/>
  <c r="O29" i="1"/>
  <c r="O680" i="1"/>
  <c r="K637" i="1"/>
  <c r="O298" i="1"/>
  <c r="O37" i="1"/>
  <c r="M13" i="1"/>
  <c r="M343" i="1"/>
  <c r="O622" i="1"/>
  <c r="O459" i="1"/>
  <c r="O292" i="1"/>
  <c r="K13" i="1"/>
  <c r="K381" i="1"/>
  <c r="K259" i="1"/>
  <c r="I259" i="1"/>
  <c r="O585" i="1"/>
  <c r="O569" i="1"/>
  <c r="G259" i="1"/>
  <c r="M381" i="1"/>
  <c r="M398" i="1"/>
  <c r="M427" i="1"/>
  <c r="O257" i="1"/>
  <c r="K582" i="1"/>
  <c r="O668" i="1"/>
  <c r="O259" i="1"/>
  <c r="K427" i="1"/>
  <c r="O427" i="1"/>
  <c r="O381" i="1"/>
  <c r="K398" i="1"/>
  <c r="O398" i="1"/>
  <c r="O583" i="1"/>
  <c r="O582" i="1"/>
  <c r="M356" i="1"/>
  <c r="O13" i="1"/>
  <c r="O8" i="1"/>
  <c r="O9" i="1"/>
  <c r="K356" i="1"/>
  <c r="K343" i="1"/>
  <c r="O343" i="1"/>
  <c r="M582" i="1"/>
  <c r="O356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<sst xmlns="http://schemas.openxmlformats.org/spreadsheetml/2006/main" count="880" uniqueCount="560">
  <si>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</si>
  <si>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</si>
  <si>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</si>
  <si>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</si>
  <si>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</si>
  <si>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</si>
  <si>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</si>
  <si>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</si>
  <si>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</si>
  <si>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</si>
  <si>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</si>
  <si>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</si>
  <si>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</si>
  <si>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</si>
  <si>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</si>
  <si>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</si>
  <si>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</si>
  <si>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</si>
  <si>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</si>
  <si>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</si>
  <si>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</si>
  <si>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</si>
  <si>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</si>
  <si>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</si>
  <si>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</si>
  <si>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</si>
  <si>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</si>
  <si>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</si>
  <si>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</si>
  <si>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</si>
  <si>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</si>
  <si>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</si>
  <si>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</si>
  <si>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</si>
  <si>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</si>
  <si>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</si>
  <si>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</si>
  <si>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</si>
  <si>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</si>
  <si>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</si>
  <si>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</si>
  <si>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</si>
  <si>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</si>
  <si>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</si>
  <si>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</si>
  <si>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</si>
  <si>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</si>
  <si>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</si>
  <si>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</si>
  <si>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</si>
  <si>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</si>
  <si>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</si>
  <si>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</si>
  <si>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</si>
  <si>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</si>
  <si>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</si>
  <si>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</si>
  <si>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</si>
  <si>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</si>
  <si>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</si>
  <si>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</si>
  <si>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</si>
  <si>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</si>
  <si>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</si>
  <si>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</si>
  <si>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</si>
  <si>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</si>
  <si>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</si>
  <si>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</si>
  <si>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</si>
  <si>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</si>
  <si>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</si>
  <si>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</si>
  <si>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</si>
  <si>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</si>
  <si>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</si>
  <si>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</si>
  <si>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</si>
  <si>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</si>
  <si>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</si>
  <si>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</si>
  <si>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</si>
  <si>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</si>
  <si>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</si>
  <si>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</si>
  <si>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</si>
  <si>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</si>
  <si>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</si>
  <si>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</si>
  <si>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</si>
  <si>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</si>
  <si>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</si>
  <si>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</si>
  <si>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</si>
  <si>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</si>
  <si>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</si>
  <si>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</si>
  <si>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</si>
  <si>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</si>
  <si>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</si>
  <si>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</si>
  <si>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</si>
  <si>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</si>
  <si>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</si>
  <si>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</si>
  <si>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</si>
  <si>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</si>
  <si>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</si>
  <si>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</si>
  <si>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</si>
  <si>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</si>
  <si>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</si>
  <si>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</si>
  <si>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</si>
  <si>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</si>
  <si>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</si>
  <si>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</si>
  <si>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</si>
  <si>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</si>
  <si>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</si>
  <si>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</si>
  <si>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</si>
  <si>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</si>
  <si>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</si>
  <si>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</si>
  <si>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</si>
  <si>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</si>
  <si>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</si>
  <si>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</si>
  <si>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</si>
  <si>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</si>
  <si>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</si>
  <si>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</si>
  <si>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</si>
  <si>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</si>
  <si>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</si>
  <si>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</si>
  <si>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</si>
  <si>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</si>
  <si>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</si>
  <si>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</si>
  <si>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</si>
  <si>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</si>
  <si>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</si>
  <si>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</si>
  <si>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</si>
  <si>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</si>
  <si>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</si>
  <si>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</si>
  <si>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</si>
  <si>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</si>
  <si>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</si>
  <si>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</si>
  <si>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</si>
  <si>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</si>
  <si>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</si>
  <si>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</si>
  <si>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</si>
  <si>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</si>
  <si>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</si>
  <si>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</si>
  <si>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</si>
  <si>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</si>
  <si>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</si>
  <si>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</si>
  <si>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</si>
  <si>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</si>
  <si>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</si>
  <si>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</si>
  <si>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</si>
  <si>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</si>
  <si>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</si>
  <si>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</si>
  <si>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</si>
  <si>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</si>
  <si>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</si>
  <si>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</si>
  <si>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</si>
  <si>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</si>
  <si>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</si>
  <si>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</si>
  <si>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</si>
  <si>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</si>
  <si>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</si>
  <si>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</si>
  <si>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</si>
  <si>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</si>
  <si>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</si>
  <si>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</si>
  <si>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</si>
  <si>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</si>
  <si>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</si>
  <si>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</si>
  <si>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</si>
  <si>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</si>
  <si>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</si>
  <si>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</si>
  <si>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</si>
  <si>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</si>
  <si>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</si>
  <si>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</si>
  <si>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</si>
  <si>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</si>
  <si>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</si>
  <si>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</si>
  <si>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</si>
  <si>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</si>
  <si>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</si>
  <si>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</si>
  <si>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</si>
  <si>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</si>
  <si>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</si>
  <si>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</si>
  <si>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</si>
  <si>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</si>
  <si>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</si>
  <si>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</si>
  <si>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</si>
  <si>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</si>
  <si>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</si>
  <si>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</si>
  <si>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</si>
  <si>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</si>
  <si>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</si>
  <si>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</si>
  <si>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</si>
  <si>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</si>
  <si>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</si>
  <si>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</si>
  <si>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</si>
  <si>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</si>
  <si>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</si>
  <si>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</si>
  <si>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</si>
  <si>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</si>
  <si>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</si>
  <si>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</si>
  <si>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</si>
  <si>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</si>
  <si>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</si>
  <si>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</si>
  <si>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</si>
  <si>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</si>
  <si>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</si>
  <si>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</si>
  <si>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</si>
  <si>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</si>
  <si>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</si>
  <si>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</si>
  <si>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</si>
  <si>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</si>
  <si>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</si>
  <si>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</si>
  <si>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</si>
  <si>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</si>
  <si>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</si>
  <si>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</si>
  <si>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</si>
  <si>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</si>
  <si>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</si>
  <si>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</si>
  <si>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</si>
  <si>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</si>
  <si>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</si>
  <si>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</si>
  <si>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</si>
  <si>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</si>
  <si>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</si>
  <si>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</si>
  <si>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</si>
  <si>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</si>
  <si>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</si>
  <si>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</si>
  <si>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</si>
  <si>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</si>
  <si>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</si>
  <si>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</si>
  <si>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</si>
  <si>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</si>
  <si>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</si>
  <si>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</si>
  <si>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</si>
  <si>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</si>
  <si>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</si>
  <si>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</si>
  <si>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</si>
  <si>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</si>
  <si>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</si>
  <si>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</si>
  <si>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</si>
  <si>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</si>
  <si>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</si>
  <si>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</si>
  <si>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</si>
  <si>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</si>
  <si>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</si>
  <si>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</si>
  <si>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</si>
  <si>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</si>
  <si>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</si>
  <si>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</si>
  <si>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</si>
  <si>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</si>
  <si>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</si>
  <si>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</si>
  <si>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</si>
  <si>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</si>
  <si>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</si>
  <si>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</si>
  <si>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</si>
  <si>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</si>
  <si>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</si>
  <si>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</si>
  <si>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</si>
  <si>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</si>
  <si>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</si>
  <si>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</si>
  <si>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</si>
  <si>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</si>
  <si>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</si>
  <si>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</si>
  <si>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</si>
  <si>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</si>
  <si>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</si>
  <si>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</si>
  <si>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</si>
  <si>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</si>
  <si>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</si>
  <si>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</si>
  <si>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</si>
  <si>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</si>
  <si>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</si>
  <si>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</si>
  <si>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</si>
  <si>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</si>
  <si>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</si>
  <si>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</si>
  <si>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</si>
  <si>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</si>
  <si>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</si>
  <si>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</si>
  <si>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</si>
  <si>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</si>
  <si>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</si>
  <si>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</si>
  <si>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</si>
  <si>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</si>
  <si>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</si>
  <si>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</si>
  <si>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</si>
  <si>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</si>
  <si>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</si>
  <si>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</si>
  <si>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</si>
  <si>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</si>
  <si>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</si>
  <si>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</si>
  <si>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</si>
  <si>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</si>
  <si>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</si>
  <si>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</si>
  <si>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</si>
  <si>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</si>
  <si>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</si>
  <si>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</si>
  <si>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</si>
  <si>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</si>
  <si>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</si>
  <si>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</si>
  <si>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</si>
  <si>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</si>
  <si>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</si>
  <si>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</si>
  <si>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</si>
  <si>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</si>
  <si>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</si>
  <si>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</si>
  <si>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</si>
  <si>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</si>
  <si>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</si>
  <si>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</si>
  <si>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</si>
  <si>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</si>
  <si>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</si>
  <si>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</si>
  <si>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</si>
  <si>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</si>
  <si>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</si>
  <si>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</si>
  <si>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</si>
  <si>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</si>
  <si>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</si>
  <si>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</si>
  <si>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</si>
  <si>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</si>
  <si>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</si>
  <si>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</si>
  <si>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</si>
  <si>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</si>
  <si>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</si>
  <si>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</si>
  <si>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</si>
  <si>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</si>
  <si>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</si>
  <si>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</si>
  <si>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</si>
  <si>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</si>
  <si>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</si>
  <si>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</si>
  <si>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</si>
  <si>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</si>
  <si>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</si>
  <si>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</si>
  <si>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</si>
  <si>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</si>
  <si>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</si>
  <si>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</si>
  <si>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</si>
  <si>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</si>
  <si>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</si>
  <si>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</si>
  <si>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</si>
  <si>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</si>
  <si>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</si>
  <si>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</si>
  <si>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</si>
  <si>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</si>
  <si>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</si>
  <si>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</si>
  <si>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</si>
  <si>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</si>
  <si>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</si>
  <si>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</si>
  <si>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</si>
  <si>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</si>
  <si>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</si>
  <si>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</si>
  <si>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</si>
  <si>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</si>
  <si>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</si>
  <si>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</si>
  <si>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</si>
  <si>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</si>
  <si>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</si>
  <si>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</si>
  <si>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</si>
  <si>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</si>
  <si>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</si>
  <si>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</si>
  <si>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</si>
  <si>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</si>
  <si>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</si>
  <si>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</si>
  <si>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</si>
  <si>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</si>
  <si>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</si>
  <si>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</si>
  <si>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</si>
  <si>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</si>
  <si>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</si>
  <si>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</si>
  <si>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</si>
  <si>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</si>
  <si>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</si>
  <si>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</si>
  <si>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</si>
  <si>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</si>
  <si>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</si>
  <si>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</si>
  <si>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</si>
  <si>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</si>
  <si>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</si>
  <si>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</si>
  <si>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</si>
  <si>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</si>
  <si>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</si>
  <si>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</si>
  <si>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</si>
  <si>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</si>
  <si>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</si>
  <si>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</si>
  <si>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</si>
  <si>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</si>
  <si>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</si>
  <si>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</si>
  <si>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</si>
  <si>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</si>
  <si>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</si>
  <si>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</si>
  <si>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</si>
  <si>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</si>
  <si>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</si>
  <si>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</si>
  <si>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</si>
  <si>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</si>
  <si>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</si>
  <si>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</si>
  <si>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</si>
  <si>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</si>
  <si>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</si>
  <si>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</si>
  <si>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</si>
  <si>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</si>
  <si>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</si>
  <si>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</si>
  <si>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</si>
  <si>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</si>
  <si>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</si>
  <si>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</si>
  <si>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</si>
  <si>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</si>
  <si>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</si>
  <si>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</si>
  <si>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</si>
  <si>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</si>
  <si>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</si>
  <si>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</si>
  <si>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</si>
  <si>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</si>
  <si>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</si>
  <si>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</si>
  <si>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</si>
  <si>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</si>
  <si>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</si>
  <si>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</si>
  <si>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</si>
  <si>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</si>
  <si>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</si>
  <si>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</si>
  <si>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</si>
  <si>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</si>
  <si>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</si>
  <si>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</si>
  <si>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</si>
  <si>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</si>
  <si>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</si>
  <si>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</si>
  <si>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</si>
  <si>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</si>
  <si>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</si>
  <si>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</si>
  <si>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</si>
  <si>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</si>
  <si>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</si>
  <si>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</si>
  <si>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</si>
  <si>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</si>
  <si>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</si>
  <si>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</si>
  <si>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</si>
  <si>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</si>
  <si>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</si>
  <si>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</si>
  <si>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</si>
  <si>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Paraná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</si>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</sst>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791"/>
  <sheetViews>
    <sheetView showGridLines="0" tabSelected="1" zoomScale="110" zoomScaleNormal="110" workbookViewId="0">
      <selection activeCell="Q6" sqref="Q6"/>
    </sheetView>
  </sheetViews>
  <sheetFormatPr defaultColWidth="9.28515625" defaultRowHeight="18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83874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O8/11597484*100000</f>
        <v>723.20858558632199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129</v>
      </c>
      <c r="L12" s="64">
        <v>0</v>
      </c>
      <c r="M12" s="63">
        <v>0</v>
      </c>
      <c r="N12" s="64"/>
      <c r="O12" s="63">
        <f>SUM(K12,M12)</f>
        <v>129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76835</v>
      </c>
      <c r="L13" s="6"/>
      <c r="M13" s="5">
        <f>M17+M21+M25+M29+M33+M37</f>
        <v>6910</v>
      </c>
      <c r="N13" s="6"/>
      <c r="O13" s="5">
        <f>O17+O21+O25+O29+O33+O37</f>
        <v>83745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8420</v>
      </c>
      <c r="L14" s="9"/>
      <c r="M14" s="9">
        <v>711</v>
      </c>
      <c r="N14" s="9"/>
      <c r="O14" s="9">
        <f>K14+M14</f>
        <v>9131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134</v>
      </c>
      <c r="L15" s="9"/>
      <c r="M15" s="9">
        <v>51</v>
      </c>
      <c r="N15" s="9"/>
      <c r="O15" s="9">
        <f>K15+M15</f>
        <v>185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142</v>
      </c>
      <c r="L16" s="9"/>
      <c r="M16" s="9">
        <v>0</v>
      </c>
      <c r="N16" s="9"/>
      <c r="O16" s="9">
        <f>K16+M16</f>
        <v>142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8696</v>
      </c>
      <c r="L17" s="9"/>
      <c r="M17" s="10">
        <f>SUM(M14:M16)</f>
        <v>762</v>
      </c>
      <c r="N17" s="9"/>
      <c r="O17" s="10">
        <f>SUM(O14:O16)</f>
        <v>9458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22728</v>
      </c>
      <c r="L18" s="9"/>
      <c r="M18" s="9">
        <v>1440</v>
      </c>
      <c r="N18" s="9"/>
      <c r="O18" s="9">
        <f>K18+M18</f>
        <v>24168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200</v>
      </c>
      <c r="L19" s="9"/>
      <c r="M19" s="9">
        <v>23</v>
      </c>
      <c r="N19" s="9"/>
      <c r="O19" s="9">
        <f>K19+M19</f>
        <v>223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31</v>
      </c>
      <c r="L20" s="9"/>
      <c r="M20" s="9">
        <v>1</v>
      </c>
      <c r="N20" s="9"/>
      <c r="O20" s="9">
        <f>K20+M20</f>
        <v>32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22959</v>
      </c>
      <c r="L21" s="9"/>
      <c r="M21" s="10">
        <f>SUM(M18:M20)</f>
        <v>1464</v>
      </c>
      <c r="N21" s="9"/>
      <c r="O21" s="10">
        <f>SUM(O18:O20)</f>
        <v>24423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8364</v>
      </c>
      <c r="L22" s="9"/>
      <c r="M22" s="9">
        <v>987</v>
      </c>
      <c r="N22" s="9"/>
      <c r="O22" s="9">
        <f>K22+M22</f>
        <v>9351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0</v>
      </c>
      <c r="L23" s="9"/>
      <c r="M23" s="9">
        <v>0</v>
      </c>
      <c r="N23" s="9"/>
      <c r="O23" s="9">
        <f>K23+M23</f>
        <v>0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8364</v>
      </c>
      <c r="L25" s="9"/>
      <c r="M25" s="10">
        <f>SUM(M22:M24)</f>
        <v>987</v>
      </c>
      <c r="N25" s="9"/>
      <c r="O25" s="10">
        <f>SUM(O22:O24)</f>
        <v>9351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36574</v>
      </c>
      <c r="L26" s="9"/>
      <c r="M26" s="9">
        <v>3687</v>
      </c>
      <c r="N26" s="9"/>
      <c r="O26" s="9">
        <f>K26+M26</f>
        <v>40261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36574</v>
      </c>
      <c r="L29" s="9"/>
      <c r="M29" s="10">
        <f>SUM(M26:M28)</f>
        <v>3687</v>
      </c>
      <c r="N29" s="9"/>
      <c r="O29" s="10">
        <f>SUM(O26:O28)</f>
        <v>40261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229</v>
      </c>
      <c r="L30" s="9"/>
      <c r="M30" s="9">
        <v>10</v>
      </c>
      <c r="N30" s="9"/>
      <c r="O30" s="9">
        <f>K30+M30</f>
        <v>239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229</v>
      </c>
      <c r="L33" s="9"/>
      <c r="M33" s="10">
        <f>SUM(M30:M32)</f>
        <v>10</v>
      </c>
      <c r="N33" s="9"/>
      <c r="O33" s="10">
        <f>SUM(O30:O32)</f>
        <v>239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13</v>
      </c>
      <c r="L34" s="9"/>
      <c r="M34" s="9">
        <v>0</v>
      </c>
      <c r="N34" s="9"/>
      <c r="O34" s="9">
        <f>K34+M34</f>
        <v>13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13</v>
      </c>
      <c r="L37" s="9"/>
      <c r="M37" s="10">
        <f>SUM(M34:M36)</f>
        <v>0</v>
      </c>
      <c r="N37" s="9"/>
      <c r="O37" s="10">
        <f>SUM(O34:O36)</f>
        <v>13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33799</v>
      </c>
      <c r="L40" s="12"/>
      <c r="M40" s="11">
        <f>SUM(M41:M48)</f>
        <v>3324</v>
      </c>
      <c r="N40" s="12"/>
      <c r="O40" s="11">
        <f>SUM(O41:O48)</f>
        <v>37123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8030</v>
      </c>
      <c r="L41" s="14"/>
      <c r="M41" s="13">
        <v>421</v>
      </c>
      <c r="N41" s="14"/>
      <c r="O41" s="14">
        <f t="shared" ref="O41:O47" si="0">K41+M41</f>
        <v>8451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13586</v>
      </c>
      <c r="L42" s="14"/>
      <c r="M42" s="13">
        <v>1282</v>
      </c>
      <c r="N42" s="14"/>
      <c r="O42" s="14">
        <f t="shared" si="0"/>
        <v>14868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1530</v>
      </c>
      <c r="L43" s="14"/>
      <c r="M43" s="13">
        <v>0</v>
      </c>
      <c r="N43" s="14"/>
      <c r="O43" s="14">
        <f t="shared" si="0"/>
        <v>1530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2</v>
      </c>
      <c r="L44" s="14"/>
      <c r="M44" s="13">
        <v>0</v>
      </c>
      <c r="N44" s="14"/>
      <c r="O44" s="14">
        <f t="shared" si="0"/>
        <v>2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400</v>
      </c>
      <c r="L46" s="14"/>
      <c r="M46" s="13">
        <v>26</v>
      </c>
      <c r="N46" s="14"/>
      <c r="O46" s="14">
        <f t="shared" si="0"/>
        <v>426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10251</v>
      </c>
      <c r="L47" s="14"/>
      <c r="M47" s="13">
        <v>1595</v>
      </c>
      <c r="N47" s="14"/>
      <c r="O47" s="14">
        <f t="shared" si="0"/>
        <v>11846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74</v>
      </c>
      <c r="J51" s="17"/>
      <c r="K51" s="16">
        <f>K52+K54+K56+K58+K60+K62+K64+K66+K68</f>
        <v>10</v>
      </c>
      <c r="L51" s="17"/>
      <c r="M51" s="16">
        <f>M52+M54+M56+M58+M60+M62+M64+M66+M68</f>
        <v>28</v>
      </c>
      <c r="N51" s="17"/>
      <c r="O51" s="16">
        <f>O52+O54+O56+O58+O60+O62+O64+O66+O68</f>
        <v>112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46</v>
      </c>
      <c r="J52" s="14"/>
      <c r="K52" s="19">
        <v>6</v>
      </c>
      <c r="L52" s="14"/>
      <c r="M52" s="19">
        <v>24</v>
      </c>
      <c r="N52" s="14"/>
      <c r="O52" s="20">
        <f>I52+K52+M52</f>
        <v>76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23</v>
      </c>
      <c r="J54" s="14"/>
      <c r="K54" s="19">
        <v>4</v>
      </c>
      <c r="L54" s="14"/>
      <c r="M54" s="19">
        <v>1</v>
      </c>
      <c r="N54" s="14"/>
      <c r="O54" s="20">
        <f>I54+K54+M54</f>
        <v>28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4</v>
      </c>
      <c r="J56" s="14"/>
      <c r="K56" s="19">
        <v>0</v>
      </c>
      <c r="L56" s="14"/>
      <c r="M56" s="19">
        <v>0</v>
      </c>
      <c r="N56" s="14"/>
      <c r="O56" s="20">
        <f>I56+K56+M56</f>
        <v>4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1</v>
      </c>
      <c r="N60" s="14"/>
      <c r="O60" s="20">
        <f>I60+K60+M60</f>
        <v>1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1</v>
      </c>
      <c r="J62" s="14"/>
      <c r="K62" s="19">
        <v>0</v>
      </c>
      <c r="L62" s="14"/>
      <c r="M62" s="19">
        <v>0</v>
      </c>
      <c r="N62" s="14"/>
      <c r="O62" s="20">
        <f>I62+K62+M62</f>
        <v>1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2</v>
      </c>
      <c r="N68" s="14"/>
      <c r="O68" s="20">
        <f>I68+K68+M68</f>
        <v>2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1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112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1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13</v>
      </c>
      <c r="J83" s="24"/>
      <c r="K83" s="26">
        <f t="shared" ref="K83:K94" si="1">I83/$G$791</f>
        <v>0.11504424778761062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97</v>
      </c>
      <c r="J84" s="24"/>
      <c r="K84" s="26">
        <f t="shared" si="1"/>
        <v>0.8584070796460177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3</v>
      </c>
      <c r="J85" s="24"/>
      <c r="K85" s="26">
        <f t="shared" si="1"/>
        <v>2.6548672566371681E-2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1</v>
      </c>
      <c r="J86" s="24"/>
      <c r="K86" s="26">
        <f t="shared" si="1"/>
        <v>8.8495575221238937E-3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8</v>
      </c>
      <c r="J87" s="24"/>
      <c r="K87" s="26">
        <f t="shared" si="1"/>
        <v>7.0796460176991149E-2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11</v>
      </c>
      <c r="J88" s="24"/>
      <c r="K88" s="26">
        <f t="shared" si="1"/>
        <v>9.7345132743362831E-2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0</v>
      </c>
      <c r="J89" s="24"/>
      <c r="K89" s="26">
        <f t="shared" si="1"/>
        <v>0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1</v>
      </c>
      <c r="J90" s="24"/>
      <c r="K90" s="26">
        <f t="shared" si="1"/>
        <v>8.8495575221238937E-3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4</v>
      </c>
      <c r="J91" s="24"/>
      <c r="K91" s="26">
        <f t="shared" si="1"/>
        <v>3.5398230088495575E-2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2</v>
      </c>
      <c r="J92" s="24"/>
      <c r="K92" s="26">
        <f t="shared" si="1"/>
        <v>1.7699115044247787E-2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1</v>
      </c>
      <c r="J93" s="24"/>
      <c r="K93" s="26">
        <f t="shared" si="1"/>
        <v>8.8495575221238937E-3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2</v>
      </c>
      <c r="J94" s="24"/>
      <c r="K94" s="26">
        <f t="shared" si="1"/>
        <v>1.7699115044247787E-2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74</v>
      </c>
      <c r="J97" s="21"/>
      <c r="K97" s="26">
        <f>I97/$G$791</f>
        <v>0.65486725663716816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39</v>
      </c>
      <c r="J98" s="14"/>
      <c r="K98" s="26">
        <f>I98/$G$791</f>
        <v>0.34513274336283184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80</v>
      </c>
      <c r="J102" s="21"/>
      <c r="K102" s="26">
        <f>I102/$G$791</f>
        <v>0.70796460176991149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33</v>
      </c>
      <c r="J103" s="14"/>
      <c r="K103" s="26">
        <f>I103/$G$791</f>
        <v>0.29203539823008851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2</v>
      </c>
      <c r="J108" s="14"/>
      <c r="K108" s="14">
        <v>1</v>
      </c>
      <c r="L108" s="14"/>
      <c r="M108" s="14">
        <f>I108+K108</f>
        <v>3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0</v>
      </c>
      <c r="J109" s="14"/>
      <c r="K109" s="14">
        <v>0</v>
      </c>
      <c r="L109" s="14"/>
      <c r="M109" s="14">
        <f>I109+K109</f>
        <v>0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1</v>
      </c>
      <c r="J110" s="14"/>
      <c r="K110" s="14">
        <v>0</v>
      </c>
      <c r="L110" s="14"/>
      <c r="M110" s="14">
        <f>I110+K110</f>
        <v>1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1</v>
      </c>
      <c r="J114" s="14"/>
      <c r="K114" s="14">
        <v>0</v>
      </c>
      <c r="L114" s="14"/>
      <c r="M114" s="14">
        <f>I114+K114</f>
        <v>1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22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1</v>
      </c>
      <c r="J118" s="14"/>
      <c r="K118" s="14">
        <v>0</v>
      </c>
      <c r="L118" s="14"/>
      <c r="M118" s="14">
        <f>I118+K118</f>
        <v>1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22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64</v>
      </c>
      <c r="J122" s="14"/>
      <c r="K122" s="26">
        <f t="shared" ref="K122:K135" si="2">I122/$G$791</f>
        <v>0.5663716814159292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46</v>
      </c>
      <c r="J123" s="14"/>
      <c r="K123" s="26">
        <f t="shared" si="2"/>
        <v>0.40707964601769914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33</v>
      </c>
      <c r="J124" s="14"/>
      <c r="K124" s="26">
        <f t="shared" si="2"/>
        <v>0.29203539823008851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51</v>
      </c>
      <c r="J125" s="14"/>
      <c r="K125" s="26">
        <f t="shared" si="2"/>
        <v>0.45132743362831856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31</v>
      </c>
      <c r="J126" s="14"/>
      <c r="K126" s="26">
        <f t="shared" si="2"/>
        <v>0.27433628318584069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14</v>
      </c>
      <c r="J127" s="14"/>
      <c r="K127" s="26">
        <f t="shared" si="2"/>
        <v>0.12389380530973451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33</v>
      </c>
      <c r="J128" s="14"/>
      <c r="K128" s="26">
        <f t="shared" si="2"/>
        <v>0.29203539823008851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48</v>
      </c>
      <c r="J129" s="14"/>
      <c r="K129" s="26">
        <f t="shared" si="2"/>
        <v>0.4247787610619469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53</v>
      </c>
      <c r="J130" s="14"/>
      <c r="K130" s="26">
        <f t="shared" si="2"/>
        <v>0.46902654867256638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28</v>
      </c>
      <c r="J131" s="14"/>
      <c r="K131" s="26">
        <f t="shared" si="2"/>
        <v>0.24778761061946902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25</v>
      </c>
      <c r="J132" s="14"/>
      <c r="K132" s="26">
        <f t="shared" si="2"/>
        <v>0.22123893805309736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24</v>
      </c>
      <c r="J133" s="14"/>
      <c r="K133" s="26">
        <f t="shared" si="2"/>
        <v>0.21238938053097345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25</v>
      </c>
      <c r="J134" s="14"/>
      <c r="K134" s="26">
        <f t="shared" si="2"/>
        <v>0.22123893805309736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45</v>
      </c>
      <c r="J135" s="14"/>
      <c r="K135" s="26">
        <f t="shared" si="2"/>
        <v>0.39823008849557523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33</v>
      </c>
      <c r="J138" s="14"/>
      <c r="K138" s="26">
        <f t="shared" ref="K138:K144" si="3">I138/$G$791</f>
        <v>0.29203539823008851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28</v>
      </c>
      <c r="J139" s="14"/>
      <c r="K139" s="26">
        <f t="shared" si="3"/>
        <v>0.24778761061946902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10</v>
      </c>
      <c r="J140" s="14"/>
      <c r="K140" s="26">
        <f t="shared" si="3"/>
        <v>8.8495575221238937E-2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9</v>
      </c>
      <c r="J141" s="14"/>
      <c r="K141" s="26">
        <f t="shared" si="3"/>
        <v>7.9646017699115043E-2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31</v>
      </c>
      <c r="J142" s="14"/>
      <c r="K142" s="26">
        <f t="shared" si="3"/>
        <v>0.27433628318584069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14</v>
      </c>
      <c r="J143" s="14"/>
      <c r="K143" s="26">
        <f t="shared" si="3"/>
        <v>0.12389380530973451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34</v>
      </c>
      <c r="J146" s="14"/>
      <c r="K146" s="26">
        <f>I146/$G$791</f>
        <v>0.30088495575221241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40</v>
      </c>
      <c r="J149" s="14"/>
      <c r="K149" s="26">
        <f t="shared" ref="K149:K155" si="4">I149/$G$791</f>
        <v>0.35398230088495575</v>
      </c>
      <c r="L149" s="14"/>
      <c r="M149" s="14">
        <v>167</v>
      </c>
      <c r="N149" s="14"/>
      <c r="O149" s="14">
        <v>2021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24</v>
      </c>
      <c r="J150" s="14"/>
      <c r="K150" s="26">
        <f t="shared" si="4"/>
        <v>0.21238938053097345</v>
      </c>
      <c r="L150" s="14"/>
      <c r="M150" s="14">
        <v>26</v>
      </c>
      <c r="N150" s="14"/>
      <c r="O150" s="14">
        <v>318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26</v>
      </c>
      <c r="J151" s="14"/>
      <c r="K151" s="26">
        <f t="shared" si="4"/>
        <v>0.23008849557522124</v>
      </c>
      <c r="L151" s="14"/>
      <c r="M151" s="14">
        <v>30</v>
      </c>
      <c r="N151" s="14"/>
      <c r="O151" s="14">
        <v>478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41</v>
      </c>
      <c r="J152" s="14"/>
      <c r="K152" s="26">
        <f t="shared" si="4"/>
        <v>0.36283185840707965</v>
      </c>
      <c r="L152" s="14"/>
      <c r="M152" s="14">
        <v>43</v>
      </c>
      <c r="N152" s="14"/>
      <c r="O152" s="14">
        <v>632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34</v>
      </c>
      <c r="J153" s="14"/>
      <c r="K153" s="26">
        <f t="shared" si="4"/>
        <v>0.30088495575221241</v>
      </c>
      <c r="L153" s="14"/>
      <c r="M153" s="14">
        <v>36</v>
      </c>
      <c r="N153" s="14"/>
      <c r="O153" s="14">
        <v>325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1</v>
      </c>
      <c r="J154" s="14"/>
      <c r="K154" s="26">
        <f t="shared" si="4"/>
        <v>8.8495575221238937E-3</v>
      </c>
      <c r="L154" s="14"/>
      <c r="M154" s="14">
        <v>1</v>
      </c>
      <c r="N154" s="14"/>
      <c r="O154" s="14">
        <v>2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67</v>
      </c>
      <c r="J155" s="14"/>
      <c r="K155" s="26">
        <f t="shared" si="4"/>
        <v>0.59292035398230092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30</v>
      </c>
      <c r="J159" s="14"/>
      <c r="K159" s="26">
        <f t="shared" ref="K159:K165" si="5">I159/$G$791</f>
        <v>0.26548672566371684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8</v>
      </c>
      <c r="J160" s="14"/>
      <c r="K160" s="26">
        <f t="shared" si="5"/>
        <v>7.0796460176991149E-2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13</v>
      </c>
      <c r="J161" s="14"/>
      <c r="K161" s="26">
        <f t="shared" si="5"/>
        <v>0.11504424778761062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8</v>
      </c>
      <c r="J162" s="14"/>
      <c r="K162" s="26">
        <f t="shared" si="5"/>
        <v>7.0796460176991149E-2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11</v>
      </c>
      <c r="J163" s="14"/>
      <c r="K163" s="26">
        <f t="shared" si="5"/>
        <v>9.7345132743362831E-2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1</v>
      </c>
      <c r="J164" s="14"/>
      <c r="K164" s="26">
        <f t="shared" si="5"/>
        <v>8.8495575221238937E-3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68</v>
      </c>
      <c r="J165" s="14"/>
      <c r="K165" s="26">
        <f t="shared" si="5"/>
        <v>0.60176991150442483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6</v>
      </c>
      <c r="J167" s="14"/>
      <c r="K167" s="14">
        <v>22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10</v>
      </c>
      <c r="J168" s="14"/>
      <c r="K168" s="14">
        <v>81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10</v>
      </c>
      <c r="J169" s="14"/>
      <c r="K169" s="14">
        <v>77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18</v>
      </c>
      <c r="J170" s="14"/>
      <c r="K170" s="14">
        <v>700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30</v>
      </c>
      <c r="J171" s="14"/>
      <c r="K171" s="14">
        <v>3562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9</v>
      </c>
      <c r="J172" s="14"/>
      <c r="K172" s="14">
        <v>33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10</v>
      </c>
      <c r="J173" s="14"/>
      <c r="K173" s="14">
        <v>38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4</v>
      </c>
      <c r="J174" s="14"/>
      <c r="K174" s="14">
        <v>182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62</v>
      </c>
      <c r="J178" s="14"/>
      <c r="K178" s="26">
        <f>I178/$G$791</f>
        <v>0.54867256637168138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51</v>
      </c>
      <c r="J179" s="14"/>
      <c r="K179" s="26">
        <f>I179/$G$791</f>
        <v>0.45132743362831856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40</v>
      </c>
      <c r="J183" s="14"/>
      <c r="K183" s="26">
        <f>I183/$G$791</f>
        <v>0.35398230088495575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73</v>
      </c>
      <c r="J184" s="14"/>
      <c r="K184" s="26">
        <f>I184/$G$791</f>
        <v>0.64601769911504425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18</v>
      </c>
      <c r="J188" s="14"/>
      <c r="K188" s="26">
        <f>I188/$G$791</f>
        <v>0.15929203539823009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48</v>
      </c>
      <c r="J189" s="14"/>
      <c r="K189" s="26">
        <f>I189/$G$791</f>
        <v>0.4247787610619469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47</v>
      </c>
      <c r="J190" s="14"/>
      <c r="K190" s="26">
        <f>I190/$G$791</f>
        <v>0.41592920353982299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16</v>
      </c>
      <c r="J194" s="14"/>
      <c r="K194" s="26">
        <f>I194/$G$791</f>
        <v>0.1415929203539823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47</v>
      </c>
      <c r="J195" s="14"/>
      <c r="K195" s="26">
        <f>I195/$G$791</f>
        <v>0.41592920353982299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50</v>
      </c>
      <c r="J196" s="14"/>
      <c r="K196" s="26">
        <f>I196/$G$791</f>
        <v>0.44247787610619471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16</v>
      </c>
      <c r="J200" s="14"/>
      <c r="K200" s="26">
        <f>I200/$G$791</f>
        <v>0.1415929203539823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26</v>
      </c>
      <c r="J201" s="14"/>
      <c r="K201" s="26">
        <f>I201/$G$791</f>
        <v>0.23008849557522124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58</v>
      </c>
      <c r="J202" s="14"/>
      <c r="K202" s="26">
        <f>I202/$G$791</f>
        <v>0.51327433628318586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13</v>
      </c>
      <c r="J203" s="14"/>
      <c r="K203" s="26">
        <f>I203/$G$791</f>
        <v>0.11504424778761062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100</v>
      </c>
      <c r="J207" s="14"/>
      <c r="K207" s="26">
        <f>I207/$G$791</f>
        <v>0.88495575221238942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13</v>
      </c>
      <c r="J208" s="14"/>
      <c r="K208" s="26">
        <f>I208/$G$791</f>
        <v>0.11504424778761062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90</v>
      </c>
      <c r="J213" s="14"/>
      <c r="K213" s="26">
        <f>I213/$G$791</f>
        <v>0.79646017699115046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23</v>
      </c>
      <c r="J214" s="14"/>
      <c r="K214" s="26">
        <f>I214/$G$791</f>
        <v>0.20353982300884957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4</v>
      </c>
      <c r="J220" s="14"/>
      <c r="K220" s="26">
        <f>I220/$G$791</f>
        <v>3.5398230088495575E-2</v>
      </c>
      <c r="L220" s="14"/>
      <c r="M220" s="14">
        <v>154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11</v>
      </c>
      <c r="J221" s="14"/>
      <c r="K221" s="26">
        <f>I221/$G$791</f>
        <v>9.7345132743362831E-2</v>
      </c>
      <c r="L221" s="14"/>
      <c r="M221" s="14">
        <v>97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98</v>
      </c>
      <c r="J222" s="14"/>
      <c r="K222" s="26">
        <f>I222/$G$791</f>
        <v>0.86725663716814161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2</v>
      </c>
      <c r="J226" s="14"/>
      <c r="K226" s="26">
        <f>I226/$G$791</f>
        <v>1.7699115044247787E-2</v>
      </c>
      <c r="L226" s="14"/>
      <c r="M226" s="14">
        <v>31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5</v>
      </c>
      <c r="J227" s="14"/>
      <c r="K227" s="26">
        <f>I227/$G$791</f>
        <v>4.4247787610619468E-2</v>
      </c>
      <c r="L227" s="14"/>
      <c r="M227" s="14">
        <v>144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106</v>
      </c>
      <c r="J228" s="14"/>
      <c r="K228" s="26">
        <f>I228/$G$791</f>
        <v>0.93805309734513276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0</v>
      </c>
      <c r="J233" s="14"/>
      <c r="K233" s="26">
        <f>I233/$G$791</f>
        <v>0</v>
      </c>
      <c r="L233" s="14"/>
      <c r="M233" s="14">
        <v>0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113</v>
      </c>
      <c r="J234" s="14"/>
      <c r="K234" s="26">
        <f>I234/$G$791</f>
        <v>1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0</v>
      </c>
      <c r="J239" s="14"/>
      <c r="K239" s="26">
        <f>I239/$G$791</f>
        <v>0</v>
      </c>
      <c r="L239" s="14"/>
      <c r="M239" s="14">
        <v>0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113</v>
      </c>
      <c r="J240" s="14"/>
      <c r="K240" s="26">
        <f>I240/$G$791</f>
        <v>1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2</v>
      </c>
      <c r="J245" s="14"/>
      <c r="K245" s="26">
        <f>I245/$G$791</f>
        <v>1.7699115044247787E-2</v>
      </c>
      <c r="L245" s="14"/>
      <c r="M245" s="14">
        <v>34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6</v>
      </c>
      <c r="J246" s="14"/>
      <c r="K246" s="26">
        <f>I246/$G$791</f>
        <v>5.3097345132743362E-2</v>
      </c>
      <c r="L246" s="14"/>
      <c r="M246" s="14">
        <v>242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105</v>
      </c>
      <c r="J247" s="14"/>
      <c r="K247" s="26">
        <f>I247/$G$791</f>
        <v>0.92920353982300885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74</v>
      </c>
      <c r="J251" s="14"/>
      <c r="K251" s="26">
        <f>I251/$G$791</f>
        <v>0.65486725663716816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39</v>
      </c>
      <c r="J252" s="14"/>
      <c r="K252" s="26">
        <f>I252/$G$791</f>
        <v>0.34513274336283184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2110</v>
      </c>
      <c r="H257" s="36"/>
      <c r="I257" s="37">
        <f>I260+I263+I266+I269+I272+I275+I278+I281+I284+I287+I290+I293+I296+I299+I302+I305+I308+I311+I314</f>
        <v>52</v>
      </c>
      <c r="J257" s="36"/>
      <c r="K257" s="37">
        <f>K260+K263+K266+K269+K272+K275+K278+K281+K284+K287+K290+K293+K296+K299+K302+K305+K308+K311+K314</f>
        <v>335</v>
      </c>
      <c r="L257" s="36"/>
      <c r="M257" s="37">
        <f>M260+M263+M266+M269+M272+M275+M278+M281+M284+M287+M290+M293+M296+M299+M302+M305+M308+M311+M314</f>
        <v>1055</v>
      </c>
      <c r="N257" s="36"/>
      <c r="O257" s="37">
        <f>O260+O263+O266+O269+O272+O275+O278+O281+O284+O287+O290+O293+O296+O299+O302+O305+O308+O311+O314</f>
        <v>3552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736</v>
      </c>
      <c r="H258" s="36"/>
      <c r="I258" s="37">
        <f>I261+I264+I267+I270+I273+I276+I279+I282+I285+I288+I291+I294+I297+I300+I303+I306+I309+I312+I315</f>
        <v>9</v>
      </c>
      <c r="J258" s="36"/>
      <c r="K258" s="37">
        <f>K261+K264+K267+K270+K273+K276+K279+K282+K285+K288+K291+K294+K297+K300+K303+K306+K309+K312+K315</f>
        <v>77</v>
      </c>
      <c r="L258" s="36"/>
      <c r="M258" s="37">
        <f>M261+M264+M267+M270+M273+M276+M279+M282+M285+M288+M291+M294+M297+M300+M303+M306+M309+M312+M315</f>
        <v>276</v>
      </c>
      <c r="N258" s="36"/>
      <c r="O258" s="37">
        <f>O261+O264+O267+O270+O273+O276+O279+O282+O285+O288+O291+O294+O297+O300+O303+O306+O309+O312+O315</f>
        <v>1098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2846</v>
      </c>
      <c r="H259" s="36"/>
      <c r="I259" s="37">
        <f>I262+I265+I268+I271+I274+I277+I280+I283+I286+I289+I292+I295+I298+I301+I304+I307+I310+I313+I316</f>
        <v>61</v>
      </c>
      <c r="J259" s="36"/>
      <c r="K259" s="37">
        <f>K262+K265+K268+K271+K274+K277+K280+K283+K286+K289+K292+K295+K298+K301+K304+K307+K310+K313+K316</f>
        <v>412</v>
      </c>
      <c r="L259" s="36"/>
      <c r="M259" s="37">
        <f>M262+M265+M268+M271+M274+M277+M280+M283+M286+M289+M292+M295+M298+M301+M304+M307+M310+M313+M316</f>
        <v>1331</v>
      </c>
      <c r="N259" s="36"/>
      <c r="O259" s="37">
        <f>O262+O265+O268+O271+O274+O277+O280+O283+O286+O289+O292+O295+O298+O301+O304+O307+O310+O313+O316</f>
        <v>4650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138</v>
      </c>
      <c r="H260" s="14"/>
      <c r="I260" s="14">
        <v>17</v>
      </c>
      <c r="J260" s="14"/>
      <c r="K260" s="14">
        <v>33</v>
      </c>
      <c r="L260" s="14"/>
      <c r="M260" s="14">
        <v>111</v>
      </c>
      <c r="N260" s="14"/>
      <c r="O260" s="14">
        <f>G260+I260+K260+M260</f>
        <v>299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104</v>
      </c>
      <c r="H261" s="14"/>
      <c r="I261" s="14">
        <v>6</v>
      </c>
      <c r="J261" s="14"/>
      <c r="K261" s="14">
        <v>6</v>
      </c>
      <c r="L261" s="14"/>
      <c r="M261" s="14">
        <v>32</v>
      </c>
      <c r="N261" s="14"/>
      <c r="O261" s="14">
        <f>G261+I261+K261+M261</f>
        <v>148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242</v>
      </c>
      <c r="H262" s="14"/>
      <c r="I262" s="38">
        <f>I260+I261</f>
        <v>23</v>
      </c>
      <c r="J262" s="14"/>
      <c r="K262" s="38">
        <f>K260+K261</f>
        <v>39</v>
      </c>
      <c r="L262" s="14"/>
      <c r="M262" s="38">
        <f>M260+M261</f>
        <v>143</v>
      </c>
      <c r="N262" s="14"/>
      <c r="O262" s="38">
        <f>O260+O261</f>
        <v>447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1762</v>
      </c>
      <c r="H263" s="14"/>
      <c r="I263" s="14">
        <v>32</v>
      </c>
      <c r="J263" s="14"/>
      <c r="K263" s="14">
        <v>290</v>
      </c>
      <c r="L263" s="14"/>
      <c r="M263" s="14">
        <v>928</v>
      </c>
      <c r="N263" s="14"/>
      <c r="O263" s="14">
        <f>G263+I263+K263+M263</f>
        <v>3012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221</v>
      </c>
      <c r="H264" s="14"/>
      <c r="I264" s="14">
        <v>0</v>
      </c>
      <c r="J264" s="14"/>
      <c r="K264" s="14">
        <v>56</v>
      </c>
      <c r="L264" s="14"/>
      <c r="M264" s="14">
        <v>203</v>
      </c>
      <c r="N264" s="14"/>
      <c r="O264" s="14">
        <f>G264+I264+K264+M264</f>
        <v>480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1983</v>
      </c>
      <c r="H265" s="14"/>
      <c r="I265" s="38">
        <f>I263+I264</f>
        <v>32</v>
      </c>
      <c r="J265" s="14"/>
      <c r="K265" s="38">
        <f>K263+K264</f>
        <v>346</v>
      </c>
      <c r="L265" s="14"/>
      <c r="M265" s="38">
        <f>M263+M264</f>
        <v>1131</v>
      </c>
      <c r="N265" s="14"/>
      <c r="O265" s="38">
        <f>O263+O264</f>
        <v>3492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5</v>
      </c>
      <c r="H266" s="14"/>
      <c r="I266" s="14">
        <v>0</v>
      </c>
      <c r="J266" s="14"/>
      <c r="K266" s="14">
        <v>1</v>
      </c>
      <c r="L266" s="14"/>
      <c r="M266" s="14">
        <v>1</v>
      </c>
      <c r="N266" s="14"/>
      <c r="O266" s="14">
        <f>G266+I266+K266+M266</f>
        <v>7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20</v>
      </c>
      <c r="H267" s="14"/>
      <c r="I267" s="14">
        <v>1</v>
      </c>
      <c r="J267" s="14"/>
      <c r="K267" s="14">
        <v>1</v>
      </c>
      <c r="L267" s="14"/>
      <c r="M267" s="14">
        <v>0</v>
      </c>
      <c r="N267" s="14"/>
      <c r="O267" s="14">
        <f>G267+I267+K267+M267</f>
        <v>22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25</v>
      </c>
      <c r="H268" s="14"/>
      <c r="I268" s="38">
        <f>I266+I267</f>
        <v>1</v>
      </c>
      <c r="J268" s="14"/>
      <c r="K268" s="38">
        <f>K266+K267</f>
        <v>2</v>
      </c>
      <c r="L268" s="14"/>
      <c r="M268" s="38">
        <f>M266+M267</f>
        <v>1</v>
      </c>
      <c r="N268" s="14"/>
      <c r="O268" s="38">
        <f>O266+O267</f>
        <v>29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22</v>
      </c>
      <c r="H269" s="14"/>
      <c r="I269" s="14">
        <v>0</v>
      </c>
      <c r="J269" s="14"/>
      <c r="K269" s="14">
        <v>1</v>
      </c>
      <c r="L269" s="14"/>
      <c r="M269" s="14">
        <v>0</v>
      </c>
      <c r="N269" s="14"/>
      <c r="O269" s="14">
        <f>G269+I269+K269+M269</f>
        <v>23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67</v>
      </c>
      <c r="H270" s="14"/>
      <c r="I270" s="14">
        <v>2</v>
      </c>
      <c r="J270" s="14"/>
      <c r="K270" s="14">
        <v>2</v>
      </c>
      <c r="L270" s="14"/>
      <c r="M270" s="14">
        <v>1</v>
      </c>
      <c r="N270" s="14"/>
      <c r="O270" s="14">
        <f>G270+I270+K270+M270</f>
        <v>72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89</v>
      </c>
      <c r="H271" s="14"/>
      <c r="I271" s="38">
        <f>I269+I270</f>
        <v>2</v>
      </c>
      <c r="J271" s="14"/>
      <c r="K271" s="38">
        <f>K269+K270</f>
        <v>3</v>
      </c>
      <c r="L271" s="14"/>
      <c r="M271" s="38">
        <f>M269+M270</f>
        <v>1</v>
      </c>
      <c r="N271" s="14"/>
      <c r="O271" s="38">
        <f>O269+O270</f>
        <v>95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6</v>
      </c>
      <c r="H272" s="14"/>
      <c r="I272" s="14">
        <v>0</v>
      </c>
      <c r="J272" s="14"/>
      <c r="K272" s="14">
        <v>0</v>
      </c>
      <c r="L272" s="14"/>
      <c r="M272" s="14">
        <v>5</v>
      </c>
      <c r="N272" s="14"/>
      <c r="O272" s="14">
        <f>G272+I272+K272+M272</f>
        <v>11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19</v>
      </c>
      <c r="H273" s="14"/>
      <c r="I273" s="14">
        <v>0</v>
      </c>
      <c r="J273" s="14"/>
      <c r="K273" s="14">
        <v>1</v>
      </c>
      <c r="L273" s="14"/>
      <c r="M273" s="14">
        <v>10</v>
      </c>
      <c r="N273" s="14"/>
      <c r="O273" s="14">
        <f>G273+I273+K273+M273</f>
        <v>30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25</v>
      </c>
      <c r="H274" s="14"/>
      <c r="I274" s="38">
        <f>I272+I273</f>
        <v>0</v>
      </c>
      <c r="J274" s="14"/>
      <c r="K274" s="38">
        <f>K272+K273</f>
        <v>1</v>
      </c>
      <c r="L274" s="14"/>
      <c r="M274" s="38">
        <f>M272+M273</f>
        <v>15</v>
      </c>
      <c r="N274" s="14"/>
      <c r="O274" s="38">
        <f>O272+O273</f>
        <v>41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14</v>
      </c>
      <c r="H275" s="14"/>
      <c r="I275" s="14">
        <v>0</v>
      </c>
      <c r="J275" s="14"/>
      <c r="K275" s="14">
        <v>2</v>
      </c>
      <c r="L275" s="14"/>
      <c r="M275" s="14">
        <v>0</v>
      </c>
      <c r="N275" s="14"/>
      <c r="O275" s="14">
        <f>G275+I275+K275+M275</f>
        <v>16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8</v>
      </c>
      <c r="H276" s="14"/>
      <c r="I276" s="14">
        <v>0</v>
      </c>
      <c r="J276" s="14"/>
      <c r="K276" s="14">
        <v>0</v>
      </c>
      <c r="L276" s="14"/>
      <c r="M276" s="14">
        <v>1</v>
      </c>
      <c r="N276" s="14"/>
      <c r="O276" s="14">
        <f>G276+I276+K276+M276</f>
        <v>9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22</v>
      </c>
      <c r="H277" s="14"/>
      <c r="I277" s="38">
        <f>I275+I276</f>
        <v>0</v>
      </c>
      <c r="J277" s="14"/>
      <c r="K277" s="38">
        <f>K275+K276</f>
        <v>2</v>
      </c>
      <c r="L277" s="14"/>
      <c r="M277" s="38">
        <f>M275+M276</f>
        <v>1</v>
      </c>
      <c r="N277" s="14"/>
      <c r="O277" s="38">
        <f>O275+O276</f>
        <v>25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1</v>
      </c>
      <c r="H278" s="14"/>
      <c r="I278" s="14">
        <v>0</v>
      </c>
      <c r="J278" s="14"/>
      <c r="K278" s="14">
        <v>1</v>
      </c>
      <c r="L278" s="14"/>
      <c r="M278" s="14">
        <v>0</v>
      </c>
      <c r="N278" s="14"/>
      <c r="O278" s="14">
        <f>G278+I278+K278+M278</f>
        <v>2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4</v>
      </c>
      <c r="H279" s="14"/>
      <c r="I279" s="14">
        <v>0</v>
      </c>
      <c r="J279" s="14"/>
      <c r="K279" s="14">
        <v>1</v>
      </c>
      <c r="L279" s="14"/>
      <c r="M279" s="14">
        <v>0</v>
      </c>
      <c r="N279" s="14"/>
      <c r="O279" s="14">
        <f>G279+I279+K279+M279</f>
        <v>5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5</v>
      </c>
      <c r="H280" s="14"/>
      <c r="I280" s="38">
        <f>I278+I279</f>
        <v>0</v>
      </c>
      <c r="J280" s="14"/>
      <c r="K280" s="38">
        <f>K278+K279</f>
        <v>2</v>
      </c>
      <c r="L280" s="14"/>
      <c r="M280" s="38">
        <f>M278+M279</f>
        <v>0</v>
      </c>
      <c r="N280" s="14"/>
      <c r="O280" s="38">
        <f>O278+O279</f>
        <v>7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3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3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32</v>
      </c>
      <c r="H282" s="14"/>
      <c r="I282" s="14">
        <v>0</v>
      </c>
      <c r="J282" s="14"/>
      <c r="K282" s="14">
        <v>3</v>
      </c>
      <c r="L282" s="14"/>
      <c r="M282" s="14">
        <v>14</v>
      </c>
      <c r="N282" s="14"/>
      <c r="O282" s="14">
        <f>G282+I282+K282+M282</f>
        <v>49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35</v>
      </c>
      <c r="H283" s="14"/>
      <c r="I283" s="38">
        <f>I281+I282</f>
        <v>0</v>
      </c>
      <c r="J283" s="14"/>
      <c r="K283" s="38">
        <f>K281+K282</f>
        <v>3</v>
      </c>
      <c r="L283" s="14"/>
      <c r="M283" s="38">
        <f>M281+M282</f>
        <v>14</v>
      </c>
      <c r="N283" s="14"/>
      <c r="O283" s="38">
        <f>O281+O282</f>
        <v>52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1</v>
      </c>
      <c r="J284" s="14"/>
      <c r="K284" s="14">
        <v>0</v>
      </c>
      <c r="L284" s="14"/>
      <c r="M284" s="14">
        <v>0</v>
      </c>
      <c r="N284" s="14"/>
      <c r="O284" s="14">
        <f>G284+I284+K284+M284</f>
        <v>1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0</v>
      </c>
      <c r="H285" s="14"/>
      <c r="I285" s="14">
        <v>0</v>
      </c>
      <c r="J285" s="14"/>
      <c r="K285" s="14">
        <v>2</v>
      </c>
      <c r="L285" s="14"/>
      <c r="M285" s="14">
        <v>0</v>
      </c>
      <c r="N285" s="14"/>
      <c r="O285" s="14">
        <f>G285+I285+K285+M285</f>
        <v>2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0</v>
      </c>
      <c r="H286" s="14"/>
      <c r="I286" s="38">
        <f>I284+I285</f>
        <v>1</v>
      </c>
      <c r="J286" s="14"/>
      <c r="K286" s="38">
        <f>K284+K285</f>
        <v>2</v>
      </c>
      <c r="L286" s="14"/>
      <c r="M286" s="38">
        <f>M284+M285</f>
        <v>0</v>
      </c>
      <c r="N286" s="14"/>
      <c r="O286" s="38">
        <f>O284+O285</f>
        <v>3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14</v>
      </c>
      <c r="H287" s="14"/>
      <c r="I287" s="14">
        <v>2</v>
      </c>
      <c r="J287" s="14"/>
      <c r="K287" s="14">
        <v>6</v>
      </c>
      <c r="L287" s="14"/>
      <c r="M287" s="14">
        <v>4</v>
      </c>
      <c r="N287" s="14"/>
      <c r="O287" s="14">
        <f>G287+I287+K287+M287</f>
        <v>26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8</v>
      </c>
      <c r="H288" s="14"/>
      <c r="I288" s="14">
        <v>0</v>
      </c>
      <c r="J288" s="14"/>
      <c r="K288" s="14">
        <v>3</v>
      </c>
      <c r="L288" s="14"/>
      <c r="M288" s="14">
        <v>0</v>
      </c>
      <c r="N288" s="14"/>
      <c r="O288" s="14">
        <f>G288+I288+K288+M288</f>
        <v>11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22</v>
      </c>
      <c r="H289" s="14"/>
      <c r="I289" s="38">
        <f>I287+I288</f>
        <v>2</v>
      </c>
      <c r="J289" s="14"/>
      <c r="K289" s="38">
        <f>K287+K288</f>
        <v>9</v>
      </c>
      <c r="L289" s="14"/>
      <c r="M289" s="38">
        <f>M287+M288</f>
        <v>4</v>
      </c>
      <c r="N289" s="14"/>
      <c r="O289" s="38">
        <f>O287+O288</f>
        <v>37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1</v>
      </c>
      <c r="N290" s="14"/>
      <c r="O290" s="14">
        <f>G290+I290+K290+M290</f>
        <v>1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1</v>
      </c>
      <c r="L291" s="14"/>
      <c r="M291" s="14">
        <v>0</v>
      </c>
      <c r="N291" s="14"/>
      <c r="O291" s="14">
        <f>G291+I291+K291+M291</f>
        <v>1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1</v>
      </c>
      <c r="L292" s="14"/>
      <c r="M292" s="38">
        <f>M290+M291</f>
        <v>1</v>
      </c>
      <c r="N292" s="14"/>
      <c r="O292" s="38">
        <f>O290+O291</f>
        <v>2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5</v>
      </c>
      <c r="H293" s="14"/>
      <c r="I293" s="14">
        <v>0</v>
      </c>
      <c r="J293" s="14"/>
      <c r="K293" s="14">
        <v>1</v>
      </c>
      <c r="L293" s="14"/>
      <c r="M293" s="14">
        <v>0</v>
      </c>
      <c r="N293" s="14"/>
      <c r="O293" s="14">
        <f>G293+I293+K293+M293</f>
        <v>6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2</v>
      </c>
      <c r="H294" s="14"/>
      <c r="I294" s="14">
        <v>0</v>
      </c>
      <c r="J294" s="14"/>
      <c r="K294" s="14">
        <v>0</v>
      </c>
      <c r="L294" s="14"/>
      <c r="M294" s="14">
        <v>0</v>
      </c>
      <c r="N294" s="14"/>
      <c r="O294" s="14">
        <f>G294+I294+K294+M294</f>
        <v>2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7</v>
      </c>
      <c r="H295" s="14"/>
      <c r="I295" s="38">
        <f>I293+I294</f>
        <v>0</v>
      </c>
      <c r="J295" s="14"/>
      <c r="K295" s="38">
        <f>K293+K294</f>
        <v>1</v>
      </c>
      <c r="L295" s="14"/>
      <c r="M295" s="38">
        <f>M293+M294</f>
        <v>0</v>
      </c>
      <c r="N295" s="14"/>
      <c r="O295" s="38">
        <f>O293+O294</f>
        <v>8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0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0</v>
      </c>
      <c r="N298" s="14"/>
      <c r="O298" s="38">
        <f>O296+O297</f>
        <v>0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2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/>
      <c r="O299" s="14">
        <f>G299+I299+K299+M299</f>
        <v>2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40</v>
      </c>
      <c r="H300" s="14"/>
      <c r="I300" s="14">
        <v>0</v>
      </c>
      <c r="J300" s="14"/>
      <c r="K300" s="14">
        <v>1</v>
      </c>
      <c r="L300" s="14"/>
      <c r="M300" s="14">
        <v>9</v>
      </c>
      <c r="N300" s="14"/>
      <c r="O300" s="14">
        <f>G300+I300+K300+M300</f>
        <v>50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42</v>
      </c>
      <c r="H301" s="14"/>
      <c r="I301" s="38">
        <f>I299+I300</f>
        <v>0</v>
      </c>
      <c r="J301" s="14"/>
      <c r="K301" s="38">
        <f>K299+K300</f>
        <v>1</v>
      </c>
      <c r="L301" s="14"/>
      <c r="M301" s="38">
        <f>M299+M300</f>
        <v>9</v>
      </c>
      <c r="N301" s="14"/>
      <c r="O301" s="38">
        <f>O299+O300</f>
        <v>52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89</v>
      </c>
      <c r="H302" s="14"/>
      <c r="I302" s="14">
        <v>0</v>
      </c>
      <c r="J302" s="14"/>
      <c r="K302" s="14">
        <v>0</v>
      </c>
      <c r="L302" s="14"/>
      <c r="M302" s="14">
        <v>0</v>
      </c>
      <c r="N302" s="14"/>
      <c r="O302" s="14">
        <f>G302+I302+K302+M302</f>
        <v>89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202</v>
      </c>
      <c r="H303" s="14"/>
      <c r="I303" s="14">
        <v>0</v>
      </c>
      <c r="J303" s="14"/>
      <c r="K303" s="14">
        <v>0</v>
      </c>
      <c r="L303" s="14"/>
      <c r="M303" s="14">
        <v>0</v>
      </c>
      <c r="N303" s="14"/>
      <c r="O303" s="14">
        <f>G303+I303+K303+M303</f>
        <v>202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291</v>
      </c>
      <c r="H304" s="14"/>
      <c r="I304" s="38">
        <f>I302+I303</f>
        <v>0</v>
      </c>
      <c r="J304" s="14"/>
      <c r="K304" s="38">
        <f>K302+K303</f>
        <v>0</v>
      </c>
      <c r="L304" s="14"/>
      <c r="M304" s="38">
        <f>M302+M303</f>
        <v>0</v>
      </c>
      <c r="N304" s="14"/>
      <c r="O304" s="38">
        <f>O302+O303</f>
        <v>291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0</v>
      </c>
      <c r="H306" s="14"/>
      <c r="I306" s="14">
        <v>0</v>
      </c>
      <c r="J306" s="14"/>
      <c r="K306" s="14">
        <v>0</v>
      </c>
      <c r="L306" s="14"/>
      <c r="M306" s="14">
        <v>0</v>
      </c>
      <c r="N306" s="14"/>
      <c r="O306" s="14">
        <f>G306+I306+K306+M306</f>
        <v>0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0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0</v>
      </c>
      <c r="N307" s="14"/>
      <c r="O307" s="38">
        <f>O305+O306</f>
        <v>0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49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49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9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9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58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58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0</v>
      </c>
      <c r="H314" s="14"/>
      <c r="I314" s="14">
        <v>0</v>
      </c>
      <c r="J314" s="14"/>
      <c r="K314" s="14">
        <v>0</v>
      </c>
      <c r="L314" s="14"/>
      <c r="M314" s="14">
        <v>5</v>
      </c>
      <c r="N314" s="14"/>
      <c r="O314" s="14">
        <f>G314+I314+K314+M314</f>
        <v>5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0</v>
      </c>
      <c r="L315" s="14"/>
      <c r="M315" s="14">
        <v>6</v>
      </c>
      <c r="N315" s="14"/>
      <c r="O315" s="14">
        <f>G315+I315+K315+M315</f>
        <v>6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0</v>
      </c>
      <c r="H316" s="14"/>
      <c r="I316" s="38">
        <f>I314+I315</f>
        <v>0</v>
      </c>
      <c r="J316" s="14"/>
      <c r="K316" s="38">
        <f>K314+K315</f>
        <v>0</v>
      </c>
      <c r="L316" s="14"/>
      <c r="M316" s="38">
        <f>M314+M315</f>
        <v>11</v>
      </c>
      <c r="N316" s="14"/>
      <c r="O316" s="38">
        <f>O314+O315</f>
        <v>11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10</v>
      </c>
      <c r="L324" s="14"/>
      <c r="M324" s="14">
        <v>28</v>
      </c>
      <c r="N324" s="14"/>
      <c r="O324" s="14">
        <f t="shared" si="6"/>
        <v>38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28</v>
      </c>
      <c r="L327" s="14"/>
      <c r="M327" s="26">
        <f>K327/$G$791</f>
        <v>0.24778761061946902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72</v>
      </c>
      <c r="L328" s="14"/>
      <c r="M328" s="26">
        <f>K328/$G$791</f>
        <v>0.63716814159292035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18</v>
      </c>
      <c r="L329" s="14"/>
      <c r="M329" s="26">
        <f>K329/$G$791</f>
        <v>0.15929203539823009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1</v>
      </c>
      <c r="L330" s="14"/>
      <c r="M330" s="26">
        <f>K330/$G$791</f>
        <v>8.8495575221238937E-3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4</v>
      </c>
      <c r="L331" s="14"/>
      <c r="M331" s="26">
        <f>K331/$G$791</f>
        <v>3.5398230088495575E-2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7698</v>
      </c>
      <c r="L336" s="9"/>
      <c r="M336" s="9">
        <v>585</v>
      </c>
      <c r="N336" s="9"/>
      <c r="O336" s="9">
        <f t="shared" ref="O336:O343" si="7">K336+M336</f>
        <v>8283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9039</v>
      </c>
      <c r="L337" s="9"/>
      <c r="M337" s="9">
        <v>582</v>
      </c>
      <c r="N337" s="9"/>
      <c r="O337" s="9">
        <f t="shared" si="7"/>
        <v>9621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6967</v>
      </c>
      <c r="L338" s="9"/>
      <c r="M338" s="9">
        <v>571</v>
      </c>
      <c r="N338" s="9"/>
      <c r="O338" s="9">
        <f t="shared" si="7"/>
        <v>7538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8564</v>
      </c>
      <c r="L339" s="9"/>
      <c r="M339" s="9">
        <v>509</v>
      </c>
      <c r="N339" s="9"/>
      <c r="O339" s="9">
        <f t="shared" si="7"/>
        <v>9073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2877</v>
      </c>
      <c r="L340" s="9"/>
      <c r="M340" s="9">
        <v>212</v>
      </c>
      <c r="N340" s="9"/>
      <c r="O340" s="9">
        <f t="shared" si="7"/>
        <v>3089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550</v>
      </c>
      <c r="L341" s="9"/>
      <c r="M341" s="9">
        <v>47</v>
      </c>
      <c r="N341" s="9"/>
      <c r="O341" s="9">
        <f t="shared" si="7"/>
        <v>597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111</v>
      </c>
      <c r="L342" s="9"/>
      <c r="M342" s="9">
        <v>1</v>
      </c>
      <c r="N342" s="9"/>
      <c r="O342" s="9">
        <f t="shared" si="7"/>
        <v>112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41029</v>
      </c>
      <c r="L343" s="9"/>
      <c r="M343" s="9">
        <f>$M$13-SUM(M336:M342)</f>
        <v>4403</v>
      </c>
      <c r="N343" s="9"/>
      <c r="O343" s="9">
        <f t="shared" si="7"/>
        <v>45432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58</v>
      </c>
      <c r="L345" s="14"/>
      <c r="M345" s="26">
        <f>K345/$G$791</f>
        <v>0.51327433628318586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15</v>
      </c>
      <c r="L346" s="14"/>
      <c r="M346" s="26">
        <f>K346/$G$791</f>
        <v>0.13274336283185842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40</v>
      </c>
      <c r="L347" s="14"/>
      <c r="M347" s="26">
        <f>K347/$G$791</f>
        <v>0.35398230088495575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10523</v>
      </c>
      <c r="L351" s="9"/>
      <c r="M351" s="9">
        <v>500</v>
      </c>
      <c r="N351" s="9"/>
      <c r="O351" s="9">
        <f t="shared" ref="O351:O356" si="8">K351+M351</f>
        <v>11023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2011</v>
      </c>
      <c r="L352" s="9"/>
      <c r="M352" s="9">
        <v>83</v>
      </c>
      <c r="N352" s="9"/>
      <c r="O352" s="9">
        <f t="shared" si="8"/>
        <v>2094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7321</v>
      </c>
      <c r="L353" s="9"/>
      <c r="M353" s="9">
        <v>361</v>
      </c>
      <c r="N353" s="9"/>
      <c r="O353" s="9">
        <f t="shared" si="8"/>
        <v>7682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104</v>
      </c>
      <c r="L354" s="9"/>
      <c r="M354" s="9">
        <v>0</v>
      </c>
      <c r="N354" s="9"/>
      <c r="O354" s="9">
        <f t="shared" si="8"/>
        <v>104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14</v>
      </c>
      <c r="L355" s="9"/>
      <c r="M355" s="9">
        <v>1</v>
      </c>
      <c r="N355" s="9"/>
      <c r="O355" s="9">
        <f t="shared" si="8"/>
        <v>15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56862</v>
      </c>
      <c r="L356" s="9"/>
      <c r="M356" s="9">
        <f>$M$13-SUM(M351:M355)</f>
        <v>5965</v>
      </c>
      <c r="N356" s="9"/>
      <c r="O356" s="9">
        <f t="shared" si="8"/>
        <v>62827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38</v>
      </c>
      <c r="L358" s="14"/>
      <c r="M358" s="26">
        <f>K358/$G$791</f>
        <v>0.33628318584070799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18</v>
      </c>
      <c r="L359" s="14"/>
      <c r="M359" s="26">
        <f>K359/$G$791</f>
        <v>0.15929203539823009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57</v>
      </c>
      <c r="L360" s="14"/>
      <c r="M360" s="26">
        <f>K360/$G$791</f>
        <v>0.50442477876106195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12185</v>
      </c>
      <c r="L364" s="14"/>
      <c r="M364" s="9">
        <v>1204</v>
      </c>
      <c r="O364" s="14">
        <f>K364+M364</f>
        <v>13389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6362</v>
      </c>
      <c r="L365" s="14"/>
      <c r="M365" s="9">
        <v>700</v>
      </c>
      <c r="O365" s="14">
        <f>K365+M365</f>
        <v>7062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1310</v>
      </c>
      <c r="L366" s="14"/>
      <c r="M366" s="9">
        <v>82</v>
      </c>
      <c r="O366" s="14">
        <f>K366+M366</f>
        <v>1392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18</v>
      </c>
      <c r="L369" s="14"/>
      <c r="M369" s="26">
        <f>K369/$G$791</f>
        <v>0.15929203539823009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9</v>
      </c>
      <c r="L370" s="14"/>
      <c r="M370" s="26">
        <f>K370/$G$791</f>
        <v>7.9646017699115043E-2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86</v>
      </c>
      <c r="L371" s="14"/>
      <c r="M371" s="26">
        <f>K371/$G$791</f>
        <v>0.76106194690265483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11698</v>
      </c>
      <c r="L375" s="9"/>
      <c r="M375" s="9">
        <v>742</v>
      </c>
      <c r="N375" s="9"/>
      <c r="O375" s="14">
        <f t="shared" ref="O375:O381" si="9">K375+M375</f>
        <v>12440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4367</v>
      </c>
      <c r="L376" s="9"/>
      <c r="M376" s="9">
        <v>187</v>
      </c>
      <c r="N376" s="9"/>
      <c r="O376" s="14">
        <f t="shared" si="9"/>
        <v>4554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3281</v>
      </c>
      <c r="L377" s="9"/>
      <c r="M377" s="9">
        <v>206</v>
      </c>
      <c r="N377" s="9"/>
      <c r="O377" s="14">
        <f t="shared" si="9"/>
        <v>3487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446</v>
      </c>
      <c r="L378" s="9"/>
      <c r="M378" s="9">
        <v>16</v>
      </c>
      <c r="N378" s="9"/>
      <c r="O378" s="14">
        <f t="shared" si="9"/>
        <v>462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465</v>
      </c>
      <c r="L379" s="9"/>
      <c r="M379" s="9">
        <v>52</v>
      </c>
      <c r="N379" s="9"/>
      <c r="O379" s="14">
        <f t="shared" si="9"/>
        <v>517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153</v>
      </c>
      <c r="L380" s="9"/>
      <c r="M380" s="9">
        <v>49</v>
      </c>
      <c r="N380" s="9"/>
      <c r="O380" s="14">
        <f t="shared" si="9"/>
        <v>202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56425</v>
      </c>
      <c r="L381" s="9"/>
      <c r="M381" s="9">
        <f>$M$13-SUM(M375:M380)</f>
        <v>5658</v>
      </c>
      <c r="N381" s="9"/>
      <c r="O381" s="14">
        <f t="shared" si="9"/>
        <v>62083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25</v>
      </c>
      <c r="L383" s="14"/>
      <c r="M383" s="26">
        <f>K383/$G$791</f>
        <v>0.22123893805309736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23</v>
      </c>
      <c r="L384" s="14"/>
      <c r="M384" s="26">
        <f>K384/$G$791</f>
        <v>0.20353982300884957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65</v>
      </c>
      <c r="L385" s="14"/>
      <c r="M385" s="26">
        <f>K385/$G$791</f>
        <v>0.5752212389380531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139</v>
      </c>
      <c r="L389" s="9"/>
      <c r="M389" s="9">
        <v>17</v>
      </c>
      <c r="N389" s="9"/>
      <c r="O389" s="14">
        <f t="shared" ref="O389:O398" si="10">K389+M389</f>
        <v>156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1076</v>
      </c>
      <c r="L390" s="9"/>
      <c r="M390" s="9">
        <v>119</v>
      </c>
      <c r="N390" s="9"/>
      <c r="O390" s="14">
        <f t="shared" si="10"/>
        <v>1195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10602</v>
      </c>
      <c r="L391" s="9"/>
      <c r="M391" s="9">
        <v>497</v>
      </c>
      <c r="N391" s="9"/>
      <c r="O391" s="14">
        <f t="shared" si="10"/>
        <v>11099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4441</v>
      </c>
      <c r="L392" s="9"/>
      <c r="M392" s="9">
        <v>153</v>
      </c>
      <c r="N392" s="9"/>
      <c r="O392" s="14">
        <f t="shared" si="10"/>
        <v>4594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3820</v>
      </c>
      <c r="L393" s="9"/>
      <c r="M393" s="9">
        <v>375</v>
      </c>
      <c r="N393" s="9"/>
      <c r="O393" s="14">
        <f t="shared" si="10"/>
        <v>4195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2924</v>
      </c>
      <c r="L394" s="9"/>
      <c r="M394" s="9">
        <v>221</v>
      </c>
      <c r="N394" s="9"/>
      <c r="O394" s="14">
        <f t="shared" si="10"/>
        <v>3145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367</v>
      </c>
      <c r="L395" s="9"/>
      <c r="M395" s="9">
        <v>79</v>
      </c>
      <c r="N395" s="9"/>
      <c r="O395" s="14">
        <f t="shared" si="10"/>
        <v>446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182</v>
      </c>
      <c r="L396" s="9"/>
      <c r="M396" s="9">
        <v>45</v>
      </c>
      <c r="N396" s="9"/>
      <c r="O396" s="14">
        <f t="shared" si="10"/>
        <v>227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12</v>
      </c>
      <c r="L397" s="9"/>
      <c r="M397" s="9">
        <v>3</v>
      </c>
      <c r="N397" s="9"/>
      <c r="O397" s="14">
        <f t="shared" si="10"/>
        <v>15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53272</v>
      </c>
      <c r="L398" s="9"/>
      <c r="M398" s="9">
        <f>$M$13-SUM(M389:M397)</f>
        <v>5401</v>
      </c>
      <c r="N398" s="9"/>
      <c r="O398" s="14">
        <f t="shared" si="10"/>
        <v>58673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36</v>
      </c>
      <c r="L400" s="14"/>
      <c r="M400" s="26">
        <f>K400/$G$791</f>
        <v>0.31858407079646017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18</v>
      </c>
      <c r="L401" s="14"/>
      <c r="M401" s="26">
        <f>K401/$G$791</f>
        <v>0.15929203539823009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59</v>
      </c>
      <c r="L402" s="14"/>
      <c r="M402" s="26">
        <f>K402/$G$791</f>
        <v>0.52212389380530977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430</v>
      </c>
      <c r="L406" s="43"/>
      <c r="M406" s="42">
        <f>M407+M409+M411+M412+M414+M416</f>
        <v>22</v>
      </c>
      <c r="N406" s="43"/>
      <c r="O406" s="42">
        <f>O407+O409+O411+O412+O414+O416</f>
        <v>452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229</v>
      </c>
      <c r="L407" s="14"/>
      <c r="M407" s="14">
        <v>13</v>
      </c>
      <c r="N407" s="14"/>
      <c r="O407" s="14">
        <f>K407+M407</f>
        <v>242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103</v>
      </c>
      <c r="L409" s="14"/>
      <c r="M409" s="14">
        <v>8</v>
      </c>
      <c r="N409" s="14"/>
      <c r="O409" s="14">
        <f>K409+M409</f>
        <v>111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33</v>
      </c>
      <c r="L411" s="14"/>
      <c r="M411" s="14">
        <v>0</v>
      </c>
      <c r="N411" s="14"/>
      <c r="O411" s="14">
        <f>K411+M411</f>
        <v>33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20</v>
      </c>
      <c r="L412" s="14"/>
      <c r="M412" s="14">
        <v>1</v>
      </c>
      <c r="N412" s="14"/>
      <c r="O412" s="14">
        <f>K412+M412</f>
        <v>21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31</v>
      </c>
      <c r="L414" s="14"/>
      <c r="M414" s="14">
        <v>0</v>
      </c>
      <c r="N414" s="14"/>
      <c r="O414" s="14">
        <f>K414+M414</f>
        <v>31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14</v>
      </c>
      <c r="L416" s="14"/>
      <c r="M416" s="14">
        <v>0</v>
      </c>
      <c r="N416" s="14"/>
      <c r="O416" s="14">
        <f>K416+M416</f>
        <v>14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51</v>
      </c>
      <c r="L419" s="14"/>
      <c r="M419" s="26">
        <f>K419/$G$791</f>
        <v>0.45132743362831856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11</v>
      </c>
      <c r="L420" s="14"/>
      <c r="M420" s="26">
        <f>K420/$G$791</f>
        <v>9.7345132743362831E-2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51</v>
      </c>
      <c r="L421" s="14"/>
      <c r="M421" s="26">
        <f>K421/$G$791</f>
        <v>0.45132743362831856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35699</v>
      </c>
      <c r="L425" s="9"/>
      <c r="M425" s="14">
        <v>2608</v>
      </c>
      <c r="N425" s="9"/>
      <c r="O425" s="14">
        <f>K425+M425</f>
        <v>38307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5</v>
      </c>
      <c r="L426" s="9"/>
      <c r="M426" s="14">
        <v>0</v>
      </c>
      <c r="N426" s="9"/>
      <c r="O426" s="14">
        <f>K426+M426</f>
        <v>5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41007</v>
      </c>
      <c r="L427" s="9"/>
      <c r="M427" s="9">
        <f>$M$13-SUM(M425,M426,M428)</f>
        <v>4287</v>
      </c>
      <c r="N427" s="9"/>
      <c r="O427" s="14">
        <f>K427+M427</f>
        <v>45294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124</v>
      </c>
      <c r="M428" s="11">
        <v>15</v>
      </c>
      <c r="O428" s="44">
        <f>K428+M428</f>
        <v>139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1</v>
      </c>
      <c r="M430" s="44">
        <f>SUM(M431:M457)</f>
        <v>0</v>
      </c>
      <c r="O430" s="44">
        <f>SUM(O431:O457)</f>
        <v>1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0</v>
      </c>
      <c r="L445" s="14"/>
      <c r="M445" s="14">
        <v>0</v>
      </c>
      <c r="N445" s="14"/>
      <c r="O445" s="14">
        <f t="shared" si="11"/>
        <v>0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1</v>
      </c>
      <c r="L454" s="14"/>
      <c r="M454" s="14">
        <v>0</v>
      </c>
      <c r="N454" s="14"/>
      <c r="O454" s="14">
        <f t="shared" si="11"/>
        <v>1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5</v>
      </c>
      <c r="L459" s="12"/>
      <c r="M459" s="44">
        <f>SUM(M460:M488)</f>
        <v>0</v>
      </c>
      <c r="N459" s="12"/>
      <c r="O459" s="44">
        <f>SUM(O460:O488)</f>
        <v>5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1</v>
      </c>
      <c r="L468" s="14"/>
      <c r="M468" s="14">
        <v>0</v>
      </c>
      <c r="N468" s="14"/>
      <c r="O468" s="14">
        <f t="shared" si="12"/>
        <v>1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1</v>
      </c>
      <c r="L474" s="14"/>
      <c r="M474" s="14">
        <v>0</v>
      </c>
      <c r="N474" s="14"/>
      <c r="O474" s="14">
        <f t="shared" si="12"/>
        <v>1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3</v>
      </c>
      <c r="L477" s="14"/>
      <c r="M477" s="14">
        <v>0</v>
      </c>
      <c r="N477" s="14"/>
      <c r="O477" s="14">
        <f t="shared" si="12"/>
        <v>3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2</v>
      </c>
      <c r="M490" s="44">
        <f>SUM(M491:M514)</f>
        <v>1</v>
      </c>
      <c r="O490" s="44">
        <f>SUM(O491:O514)</f>
        <v>3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1</v>
      </c>
      <c r="N491" s="14"/>
      <c r="O491" s="14">
        <f t="shared" ref="O491:O514" si="13">K491+M491</f>
        <v>1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1</v>
      </c>
      <c r="L504" s="14"/>
      <c r="M504" s="14">
        <v>0</v>
      </c>
      <c r="N504" s="14"/>
      <c r="O504" s="14">
        <f t="shared" si="13"/>
        <v>1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1</v>
      </c>
      <c r="L510" s="14"/>
      <c r="M510" s="14">
        <v>0</v>
      </c>
      <c r="N510" s="14"/>
      <c r="O510" s="14">
        <f t="shared" si="13"/>
        <v>1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100</v>
      </c>
      <c r="M516" s="44">
        <f>SUM(M517:M545)</f>
        <v>14</v>
      </c>
      <c r="O516" s="44">
        <f>SUM(O517:O545)</f>
        <v>114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2</v>
      </c>
      <c r="L517" s="14"/>
      <c r="M517" s="14">
        <v>0</v>
      </c>
      <c r="N517" s="14"/>
      <c r="O517" s="14">
        <f t="shared" ref="O517:O545" si="14">K517+M517</f>
        <v>2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2</v>
      </c>
      <c r="L518" s="14"/>
      <c r="M518" s="14">
        <v>1</v>
      </c>
      <c r="N518" s="14"/>
      <c r="O518" s="14">
        <f t="shared" si="14"/>
        <v>3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1</v>
      </c>
      <c r="L520" s="14"/>
      <c r="M520" s="14">
        <v>0</v>
      </c>
      <c r="N520" s="14"/>
      <c r="O520" s="14">
        <f t="shared" si="14"/>
        <v>1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2</v>
      </c>
      <c r="L521" s="14"/>
      <c r="M521" s="14">
        <v>1</v>
      </c>
      <c r="N521" s="14"/>
      <c r="O521" s="14">
        <f t="shared" si="14"/>
        <v>3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1</v>
      </c>
      <c r="L530" s="14"/>
      <c r="M530" s="14">
        <v>0</v>
      </c>
      <c r="N530" s="14"/>
      <c r="O530" s="14">
        <f t="shared" si="14"/>
        <v>1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84</v>
      </c>
      <c r="L537" s="14"/>
      <c r="M537" s="14">
        <v>11</v>
      </c>
      <c r="N537" s="14"/>
      <c r="O537" s="14">
        <f t="shared" si="14"/>
        <v>95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1</v>
      </c>
      <c r="L538" s="14"/>
      <c r="M538" s="14">
        <v>0</v>
      </c>
      <c r="N538" s="14"/>
      <c r="O538" s="14">
        <f t="shared" si="14"/>
        <v>1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2</v>
      </c>
      <c r="L543" s="14"/>
      <c r="M543" s="14">
        <v>0</v>
      </c>
      <c r="N543" s="14"/>
      <c r="O543" s="14">
        <f t="shared" si="14"/>
        <v>2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5</v>
      </c>
      <c r="L544" s="14"/>
      <c r="M544" s="14">
        <v>1</v>
      </c>
      <c r="N544" s="14"/>
      <c r="O544" s="14">
        <f t="shared" si="14"/>
        <v>6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68</v>
      </c>
      <c r="L552" s="14"/>
      <c r="M552" s="26">
        <f>K552/$G$791</f>
        <v>0.60176991150442483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10</v>
      </c>
      <c r="L553" s="14"/>
      <c r="M553" s="26">
        <f>K553/$G$791</f>
        <v>8.8495575221238937E-2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35</v>
      </c>
      <c r="L554" s="14"/>
      <c r="M554" s="26">
        <f>K554/$G$791</f>
        <v>0.30973451327433627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76</v>
      </c>
      <c r="L558" s="9"/>
      <c r="M558" s="9">
        <v>1</v>
      </c>
      <c r="N558" s="9"/>
      <c r="O558" s="9">
        <f t="shared" ref="O558:O569" si="15">K558+M558</f>
        <v>77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378</v>
      </c>
      <c r="L559" s="9"/>
      <c r="M559" s="9">
        <v>17</v>
      </c>
      <c r="N559" s="9"/>
      <c r="O559" s="9">
        <f t="shared" si="15"/>
        <v>395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503</v>
      </c>
      <c r="L560" s="9"/>
      <c r="M560" s="9">
        <v>31</v>
      </c>
      <c r="N560" s="9"/>
      <c r="O560" s="9">
        <f t="shared" si="15"/>
        <v>534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549</v>
      </c>
      <c r="L561" s="9"/>
      <c r="M561" s="9">
        <v>19</v>
      </c>
      <c r="N561" s="9"/>
      <c r="O561" s="9">
        <f t="shared" si="15"/>
        <v>568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1210</v>
      </c>
      <c r="L562" s="9"/>
      <c r="M562" s="9">
        <v>70</v>
      </c>
      <c r="N562" s="9"/>
      <c r="O562" s="9">
        <f t="shared" si="15"/>
        <v>1280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1935</v>
      </c>
      <c r="L563" s="9"/>
      <c r="M563" s="9">
        <v>135</v>
      </c>
      <c r="N563" s="9"/>
      <c r="O563" s="9">
        <f t="shared" si="15"/>
        <v>2070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1380</v>
      </c>
      <c r="L564" s="9"/>
      <c r="M564" s="9">
        <v>73</v>
      </c>
      <c r="N564" s="9"/>
      <c r="O564" s="9">
        <f t="shared" si="15"/>
        <v>1453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1022</v>
      </c>
      <c r="L565" s="9"/>
      <c r="M565" s="9">
        <v>51</v>
      </c>
      <c r="N565" s="9"/>
      <c r="O565" s="9">
        <f t="shared" si="15"/>
        <v>1073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545</v>
      </c>
      <c r="L566" s="9"/>
      <c r="M566" s="9">
        <v>15</v>
      </c>
      <c r="N566" s="9"/>
      <c r="O566" s="9">
        <f t="shared" si="15"/>
        <v>560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138</v>
      </c>
      <c r="L567" s="9"/>
      <c r="M567" s="9">
        <v>2</v>
      </c>
      <c r="N567" s="9"/>
      <c r="O567" s="9">
        <f t="shared" si="15"/>
        <v>140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23</v>
      </c>
      <c r="L568" s="9"/>
      <c r="M568" s="9">
        <v>0</v>
      </c>
      <c r="N568" s="9"/>
      <c r="O568" s="9">
        <f t="shared" si="15"/>
        <v>23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60138</v>
      </c>
      <c r="L569" s="9"/>
      <c r="M569" s="9">
        <f>($M$21+$M$25+$M$29)-SUM(M558:M568)</f>
        <v>5724</v>
      </c>
      <c r="N569" s="9"/>
      <c r="O569" s="9">
        <f t="shared" si="15"/>
        <v>65862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18</v>
      </c>
      <c r="L571" s="14"/>
      <c r="M571" s="26">
        <f>K571/$G$791</f>
        <v>0.15929203539823009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9</v>
      </c>
      <c r="L572" s="14"/>
      <c r="M572" s="26">
        <f>K572/$G$791</f>
        <v>7.9646017699115043E-2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86</v>
      </c>
      <c r="L573" s="14"/>
      <c r="M573" s="26">
        <f>K573/$G$791</f>
        <v>0.76106194690265483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9</v>
      </c>
      <c r="L576" s="14"/>
      <c r="M576" s="26">
        <f>K576/$G$791</f>
        <v>7.9646017699115043E-2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15</v>
      </c>
      <c r="L577" s="14"/>
      <c r="M577" s="26">
        <f>K577/$G$791</f>
        <v>0.13274336283185842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11</v>
      </c>
      <c r="L578" s="14"/>
      <c r="M578" s="26">
        <f>K578/$G$791</f>
        <v>9.7345132743362831E-2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65</v>
      </c>
      <c r="L579" s="14"/>
      <c r="M579" s="26">
        <f>K579/$G$791</f>
        <v>0.5752212389380531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20520</v>
      </c>
      <c r="M582" s="49">
        <f>M583+M637</f>
        <v>214</v>
      </c>
      <c r="O582" s="49">
        <f>O583+O637</f>
        <v>20734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14200</v>
      </c>
      <c r="L583" s="6"/>
      <c r="M583" s="50">
        <f>M585+M595+M610+M619+M622+M628+M633</f>
        <v>39</v>
      </c>
      <c r="N583" s="6"/>
      <c r="O583" s="50">
        <f>O585+O595+O610+O619+O622+O628+O633</f>
        <v>14239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3509</v>
      </c>
      <c r="L585" s="6"/>
      <c r="M585" s="51">
        <f>SUM(M586:M593)</f>
        <v>9</v>
      </c>
      <c r="N585" s="6"/>
      <c r="O585" s="51">
        <f>SUM(O586:O593)</f>
        <v>3518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1123</v>
      </c>
      <c r="L586" s="9"/>
      <c r="M586" s="9">
        <v>0</v>
      </c>
      <c r="N586" s="9"/>
      <c r="O586" s="9">
        <f t="shared" ref="O586:O593" si="16">K586+M586</f>
        <v>1123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173</v>
      </c>
      <c r="L587" s="9"/>
      <c r="M587" s="9">
        <v>0</v>
      </c>
      <c r="N587" s="9"/>
      <c r="O587" s="9">
        <f t="shared" si="16"/>
        <v>173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1208</v>
      </c>
      <c r="L588" s="9"/>
      <c r="M588" s="9">
        <v>7</v>
      </c>
      <c r="N588" s="9"/>
      <c r="O588" s="9">
        <f t="shared" si="16"/>
        <v>1215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30</v>
      </c>
      <c r="L589" s="9"/>
      <c r="M589" s="9">
        <v>0</v>
      </c>
      <c r="N589" s="9"/>
      <c r="O589" s="9">
        <f t="shared" si="16"/>
        <v>30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589</v>
      </c>
      <c r="L590" s="9"/>
      <c r="M590" s="9">
        <v>2</v>
      </c>
      <c r="N590" s="9"/>
      <c r="O590" s="9">
        <f t="shared" si="16"/>
        <v>591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179</v>
      </c>
      <c r="L591" s="9"/>
      <c r="M591" s="9">
        <v>0</v>
      </c>
      <c r="N591" s="9"/>
      <c r="O591" s="9">
        <f t="shared" si="16"/>
        <v>179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109</v>
      </c>
      <c r="L592" s="9"/>
      <c r="M592" s="9">
        <v>0</v>
      </c>
      <c r="N592" s="9"/>
      <c r="O592" s="9">
        <f t="shared" si="16"/>
        <v>109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98</v>
      </c>
      <c r="L593" s="9"/>
      <c r="M593" s="9">
        <v>0</v>
      </c>
      <c r="N593" s="9"/>
      <c r="O593" s="9">
        <f t="shared" si="16"/>
        <v>98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8021</v>
      </c>
      <c r="L595" s="6"/>
      <c r="M595" s="51">
        <f>SUM(M596:M608)</f>
        <v>29</v>
      </c>
      <c r="N595" s="6"/>
      <c r="O595" s="51">
        <f>SUM(O596:O608)</f>
        <v>8050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1552</v>
      </c>
      <c r="L596" s="9"/>
      <c r="M596" s="9">
        <v>3</v>
      </c>
      <c r="N596" s="9"/>
      <c r="O596" s="9">
        <f t="shared" ref="O596:O608" si="17">K596+M596</f>
        <v>1555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1411</v>
      </c>
      <c r="L597" s="9"/>
      <c r="M597" s="9">
        <v>6</v>
      </c>
      <c r="N597" s="9"/>
      <c r="O597" s="9">
        <f t="shared" si="17"/>
        <v>1417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1761</v>
      </c>
      <c r="L598" s="9"/>
      <c r="M598" s="9">
        <v>5</v>
      </c>
      <c r="N598" s="9"/>
      <c r="O598" s="9">
        <f t="shared" si="17"/>
        <v>1766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1677</v>
      </c>
      <c r="L599" s="9"/>
      <c r="M599" s="9">
        <v>10</v>
      </c>
      <c r="N599" s="9"/>
      <c r="O599" s="9">
        <f t="shared" si="17"/>
        <v>1687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474</v>
      </c>
      <c r="L600" s="9"/>
      <c r="M600" s="9">
        <v>2</v>
      </c>
      <c r="N600" s="9"/>
      <c r="O600" s="9">
        <f t="shared" si="17"/>
        <v>476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107</v>
      </c>
      <c r="L601" s="9"/>
      <c r="M601" s="9">
        <v>0</v>
      </c>
      <c r="N601" s="9"/>
      <c r="O601" s="9">
        <f t="shared" si="17"/>
        <v>107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23</v>
      </c>
      <c r="L602" s="9"/>
      <c r="M602" s="9">
        <v>0</v>
      </c>
      <c r="N602" s="9"/>
      <c r="O602" s="9">
        <f t="shared" si="17"/>
        <v>23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11</v>
      </c>
      <c r="L603" s="9"/>
      <c r="M603" s="9">
        <v>0</v>
      </c>
      <c r="N603" s="9"/>
      <c r="O603" s="9">
        <f t="shared" si="17"/>
        <v>11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79</v>
      </c>
      <c r="L605" s="9"/>
      <c r="M605" s="9">
        <v>2</v>
      </c>
      <c r="N605" s="9"/>
      <c r="O605" s="9">
        <f t="shared" si="17"/>
        <v>81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843</v>
      </c>
      <c r="L606" s="9"/>
      <c r="M606" s="9">
        <v>1</v>
      </c>
      <c r="N606" s="9"/>
      <c r="O606" s="9">
        <f t="shared" si="17"/>
        <v>844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27</v>
      </c>
      <c r="L607" s="9"/>
      <c r="M607" s="9">
        <v>0</v>
      </c>
      <c r="N607" s="9"/>
      <c r="O607" s="9">
        <f t="shared" si="17"/>
        <v>27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56</v>
      </c>
      <c r="L608" s="9"/>
      <c r="M608" s="9">
        <v>0</v>
      </c>
      <c r="N608" s="9"/>
      <c r="O608" s="9">
        <f t="shared" si="17"/>
        <v>56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2120</v>
      </c>
      <c r="L610" s="6"/>
      <c r="M610" s="51">
        <f>SUM(M611:M617)</f>
        <v>1</v>
      </c>
      <c r="N610" s="6"/>
      <c r="O610" s="51">
        <f>SUM(O611:O617)</f>
        <v>2121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681</v>
      </c>
      <c r="L611" s="9"/>
      <c r="M611" s="9">
        <v>0</v>
      </c>
      <c r="N611" s="9"/>
      <c r="O611" s="9">
        <f t="shared" ref="O611:O617" si="18">K611+M611</f>
        <v>681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333</v>
      </c>
      <c r="L612" s="9"/>
      <c r="M612" s="9">
        <v>0</v>
      </c>
      <c r="N612" s="9"/>
      <c r="O612" s="9">
        <f t="shared" si="18"/>
        <v>333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932</v>
      </c>
      <c r="L613" s="9"/>
      <c r="M613" s="9">
        <v>1</v>
      </c>
      <c r="N613" s="9"/>
      <c r="O613" s="9">
        <f t="shared" si="18"/>
        <v>933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138</v>
      </c>
      <c r="L614" s="9"/>
      <c r="M614" s="9">
        <v>0</v>
      </c>
      <c r="N614" s="9"/>
      <c r="O614" s="9">
        <f t="shared" si="18"/>
        <v>138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36</v>
      </c>
      <c r="L617" s="9"/>
      <c r="M617" s="9">
        <v>0</v>
      </c>
      <c r="N617" s="9"/>
      <c r="O617" s="9">
        <f t="shared" si="18"/>
        <v>36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328</v>
      </c>
      <c r="L619" s="6"/>
      <c r="M619" s="51">
        <f>SUM(M620)</f>
        <v>0</v>
      </c>
      <c r="N619" s="6"/>
      <c r="O619" s="51">
        <f>SUM(O620)</f>
        <v>328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328</v>
      </c>
      <c r="L620" s="9"/>
      <c r="M620" s="9">
        <v>0</v>
      </c>
      <c r="N620" s="9"/>
      <c r="O620" s="9">
        <f>K620+M620</f>
        <v>328</v>
      </c>
    </row>
    <row r="621" spans="2:15" s="52" customFormat="1" ht="15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94</v>
      </c>
      <c r="L622" s="6"/>
      <c r="M622" s="51">
        <f>SUM(M623:M626)</f>
        <v>0</v>
      </c>
      <c r="N622" s="6"/>
      <c r="O622" s="51">
        <f>SUM(O623:O626)</f>
        <v>94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32</v>
      </c>
      <c r="L623" s="9"/>
      <c r="M623" s="9">
        <v>0</v>
      </c>
      <c r="N623" s="9"/>
      <c r="O623" s="9">
        <f>K623+M623</f>
        <v>32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24</v>
      </c>
      <c r="L624" s="9"/>
      <c r="M624" s="9">
        <v>0</v>
      </c>
      <c r="N624" s="9"/>
      <c r="O624" s="9">
        <f>K624+M624</f>
        <v>24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6</v>
      </c>
      <c r="L625" s="9"/>
      <c r="M625" s="9">
        <v>0</v>
      </c>
      <c r="N625" s="9"/>
      <c r="O625" s="9">
        <f>K625+M625</f>
        <v>6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32</v>
      </c>
      <c r="L626" s="9"/>
      <c r="M626" s="9">
        <v>0</v>
      </c>
      <c r="N626" s="9"/>
      <c r="O626" s="9">
        <f>K626+M626</f>
        <v>32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1</v>
      </c>
      <c r="L628" s="6"/>
      <c r="M628" s="51">
        <f>SUM(M629:M631)</f>
        <v>0</v>
      </c>
      <c r="N628" s="6"/>
      <c r="O628" s="51">
        <f>SUM(O629:O631)</f>
        <v>1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1</v>
      </c>
      <c r="L629" s="9"/>
      <c r="M629" s="9">
        <v>0</v>
      </c>
      <c r="N629" s="9"/>
      <c r="O629" s="9">
        <f>K629+M629</f>
        <v>1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0</v>
      </c>
      <c r="L631" s="9"/>
      <c r="M631" s="9">
        <v>0</v>
      </c>
      <c r="N631" s="9"/>
      <c r="O631" s="9">
        <f>K631+M631</f>
        <v>0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127</v>
      </c>
      <c r="L633" s="6"/>
      <c r="M633" s="51">
        <f>SUM(M634:M635)</f>
        <v>0</v>
      </c>
      <c r="N633" s="6"/>
      <c r="O633" s="51">
        <f>SUM(O634:O635)</f>
        <v>127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23</v>
      </c>
      <c r="L634" s="9"/>
      <c r="M634" s="9">
        <v>0</v>
      </c>
      <c r="N634" s="9"/>
      <c r="O634" s="9">
        <f>K634+M634</f>
        <v>23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104</v>
      </c>
      <c r="L635" s="9"/>
      <c r="M635" s="9">
        <v>0</v>
      </c>
      <c r="N635" s="9"/>
      <c r="O635" s="9">
        <f>K635+M635</f>
        <v>104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6320</v>
      </c>
      <c r="L637" s="6"/>
      <c r="M637" s="50">
        <f>M639+M644+M651+M655</f>
        <v>175</v>
      </c>
      <c r="N637" s="6"/>
      <c r="O637" s="50">
        <f>O639+O644+O651+O655</f>
        <v>6495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4631</v>
      </c>
      <c r="L639" s="6"/>
      <c r="M639" s="51">
        <f>SUM(M640:M642)</f>
        <v>174</v>
      </c>
      <c r="N639" s="6"/>
      <c r="O639" s="51">
        <f>SUM(O640:O642)</f>
        <v>4805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3568</v>
      </c>
      <c r="L640" s="9"/>
      <c r="M640" s="9">
        <v>138</v>
      </c>
      <c r="N640" s="9"/>
      <c r="O640" s="9">
        <f>K640+M640</f>
        <v>3706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788</v>
      </c>
      <c r="L641" s="9"/>
      <c r="M641" s="9">
        <v>32</v>
      </c>
      <c r="N641" s="9"/>
      <c r="O641" s="9">
        <f>K641+M641</f>
        <v>820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275</v>
      </c>
      <c r="L642" s="9"/>
      <c r="M642" s="9">
        <v>4</v>
      </c>
      <c r="N642" s="9"/>
      <c r="O642" s="9">
        <f>K642+M642</f>
        <v>279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1255</v>
      </c>
      <c r="L644" s="6"/>
      <c r="M644" s="51">
        <f>SUM(M645:M649)</f>
        <v>0</v>
      </c>
      <c r="N644" s="6"/>
      <c r="O644" s="51">
        <f>SUM(O645:O649)</f>
        <v>1255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737</v>
      </c>
      <c r="L645" s="9"/>
      <c r="M645" s="9">
        <v>0</v>
      </c>
      <c r="N645" s="9"/>
      <c r="O645" s="9">
        <f>K645+M645</f>
        <v>737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139</v>
      </c>
      <c r="L646" s="9"/>
      <c r="M646" s="9">
        <v>0</v>
      </c>
      <c r="N646" s="9"/>
      <c r="O646" s="9">
        <f>K646+M646</f>
        <v>139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369</v>
      </c>
      <c r="L647" s="9"/>
      <c r="M647" s="9">
        <v>0</v>
      </c>
      <c r="N647" s="9"/>
      <c r="O647" s="9">
        <f>K647+M647</f>
        <v>369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0</v>
      </c>
      <c r="L648" s="9"/>
      <c r="M648" s="9">
        <v>0</v>
      </c>
      <c r="N648" s="9"/>
      <c r="O648" s="9">
        <f>K648+M648</f>
        <v>0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10</v>
      </c>
      <c r="L649" s="9"/>
      <c r="M649" s="9">
        <v>0</v>
      </c>
      <c r="N649" s="9"/>
      <c r="O649" s="9">
        <f>K649+M649</f>
        <v>10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167</v>
      </c>
      <c r="L651" s="6"/>
      <c r="M651" s="51">
        <f>SUM(M652:M653)</f>
        <v>1</v>
      </c>
      <c r="N651" s="6"/>
      <c r="O651" s="51">
        <f>SUM(O652:O653)</f>
        <v>168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11</v>
      </c>
      <c r="L652" s="9"/>
      <c r="M652" s="9">
        <v>0</v>
      </c>
      <c r="N652" s="9"/>
      <c r="O652" s="9">
        <f>K652+M652</f>
        <v>11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156</v>
      </c>
      <c r="L653" s="9"/>
      <c r="M653" s="9">
        <v>1</v>
      </c>
      <c r="N653" s="9"/>
      <c r="O653" s="9">
        <f>K653+M653</f>
        <v>157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267</v>
      </c>
      <c r="L655" s="6"/>
      <c r="M655" s="51">
        <f>SUM(M656:M659)</f>
        <v>0</v>
      </c>
      <c r="N655" s="6"/>
      <c r="O655" s="51">
        <f>SUM(O656:O659)</f>
        <v>267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251</v>
      </c>
      <c r="L656" s="9"/>
      <c r="M656" s="9">
        <v>0</v>
      </c>
      <c r="N656" s="9"/>
      <c r="O656" s="9">
        <f>K656+M656</f>
        <v>251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12</v>
      </c>
      <c r="L658" s="9"/>
      <c r="M658" s="9">
        <v>0</v>
      </c>
      <c r="N658" s="9"/>
      <c r="O658" s="9">
        <f>K658+M658</f>
        <v>12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4</v>
      </c>
      <c r="L659" s="9"/>
      <c r="M659" s="9">
        <v>0</v>
      </c>
      <c r="N659" s="9"/>
      <c r="O659" s="9">
        <f>K659+M659</f>
        <v>4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19</v>
      </c>
      <c r="L661" s="14"/>
      <c r="M661" s="26">
        <f>K661/$G$791</f>
        <v>0.16814159292035399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10</v>
      </c>
      <c r="L662" s="14"/>
      <c r="M662" s="26">
        <f>K662/$G$791</f>
        <v>8.8495575221238937E-2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84</v>
      </c>
      <c r="L663" s="14"/>
      <c r="M663" s="26">
        <f>K663/$G$791</f>
        <v>0.74336283185840712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12594</v>
      </c>
      <c r="M668" s="49">
        <f>M672+M676+M680+M684+M686</f>
        <v>1035</v>
      </c>
      <c r="O668" s="49">
        <f>O672+O676+O680+O684+O686</f>
        <v>13629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1823</v>
      </c>
      <c r="L670" s="9"/>
      <c r="M670" s="14">
        <v>161</v>
      </c>
      <c r="N670" s="9"/>
      <c r="O670" s="14">
        <f>K670+M670</f>
        <v>1984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1035</v>
      </c>
      <c r="L671" s="9"/>
      <c r="M671" s="14">
        <v>22</v>
      </c>
      <c r="N671" s="9"/>
      <c r="O671" s="14">
        <f>K671+M671</f>
        <v>1057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2858</v>
      </c>
      <c r="L672" s="56"/>
      <c r="M672" s="55">
        <f>M670+M671</f>
        <v>183</v>
      </c>
      <c r="N672" s="56"/>
      <c r="O672" s="55">
        <f>O670+O671</f>
        <v>3041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1373</v>
      </c>
      <c r="L674" s="9"/>
      <c r="M674" s="14">
        <v>202</v>
      </c>
      <c r="N674" s="9"/>
      <c r="O674" s="14">
        <f>K674+M674</f>
        <v>1575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1153</v>
      </c>
      <c r="L675" s="9"/>
      <c r="M675" s="14">
        <v>12</v>
      </c>
      <c r="N675" s="9"/>
      <c r="O675" s="14">
        <f>K675+M675</f>
        <v>1165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2526</v>
      </c>
      <c r="L676" s="56"/>
      <c r="M676" s="55">
        <f>M674+M675</f>
        <v>214</v>
      </c>
      <c r="N676" s="56"/>
      <c r="O676" s="55">
        <f>O674+O675</f>
        <v>2740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132</v>
      </c>
      <c r="L678" s="9"/>
      <c r="M678" s="14">
        <v>16</v>
      </c>
      <c r="N678" s="9"/>
      <c r="O678" s="14">
        <f>K678+M678</f>
        <v>148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473</v>
      </c>
      <c r="L679" s="9"/>
      <c r="M679" s="14">
        <v>10</v>
      </c>
      <c r="N679" s="9"/>
      <c r="O679" s="14">
        <f>K679+M679</f>
        <v>483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605</v>
      </c>
      <c r="L680" s="56"/>
      <c r="M680" s="55">
        <f>M678+M679</f>
        <v>26</v>
      </c>
      <c r="N680" s="56"/>
      <c r="O680" s="55">
        <f>O678+O679</f>
        <v>631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532</v>
      </c>
      <c r="L682" s="9"/>
      <c r="M682" s="14">
        <v>0</v>
      </c>
      <c r="N682" s="9"/>
      <c r="O682" s="14">
        <f>K682+M682</f>
        <v>532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10</v>
      </c>
      <c r="L683" s="9"/>
      <c r="M683" s="14">
        <v>0</v>
      </c>
      <c r="N683" s="9"/>
      <c r="O683" s="14">
        <f>K683+M683</f>
        <v>10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542</v>
      </c>
      <c r="L684" s="56"/>
      <c r="M684" s="55">
        <f>M682+M683</f>
        <v>0</v>
      </c>
      <c r="N684" s="56"/>
      <c r="O684" s="55">
        <f>O682+O683</f>
        <v>542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6063</v>
      </c>
      <c r="L686" s="9"/>
      <c r="M686" s="55">
        <v>612</v>
      </c>
      <c r="N686" s="9"/>
      <c r="O686" s="55">
        <f>K686+M686</f>
        <v>6675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94</v>
      </c>
      <c r="L689" s="14"/>
      <c r="M689" s="26">
        <f>K689/$G$791</f>
        <v>0.83185840707964598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19</v>
      </c>
      <c r="L690" s="14"/>
      <c r="M690" s="26">
        <f>K690/$G$791</f>
        <v>0.16814159292035399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17296</v>
      </c>
      <c r="L694" s="6"/>
      <c r="M694" s="58">
        <f>M698+M702+M706+M710+M714+M718+M720+M722+M724</f>
        <v>1460</v>
      </c>
      <c r="N694" s="6"/>
      <c r="O694" s="58">
        <f>O698+O702+O706+O710+O714+O718+O720+O722+O724</f>
        <v>18756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1063</v>
      </c>
      <c r="L696" s="9"/>
      <c r="M696" s="14">
        <v>106</v>
      </c>
      <c r="N696" s="9"/>
      <c r="O696" s="9">
        <f>K696+M696</f>
        <v>1169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22</v>
      </c>
      <c r="L697" s="9"/>
      <c r="M697" s="14">
        <v>0</v>
      </c>
      <c r="N697" s="9"/>
      <c r="O697" s="9">
        <f>K697+M697</f>
        <v>22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1085</v>
      </c>
      <c r="L698" s="56"/>
      <c r="M698" s="55">
        <f>M696+M697</f>
        <v>106</v>
      </c>
      <c r="N698" s="56"/>
      <c r="O698" s="55">
        <f>O696+O697</f>
        <v>1191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6170</v>
      </c>
      <c r="L700" s="9"/>
      <c r="M700" s="14">
        <v>189</v>
      </c>
      <c r="N700" s="9"/>
      <c r="O700" s="9">
        <f>K700+M700</f>
        <v>6359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407</v>
      </c>
      <c r="L701" s="9"/>
      <c r="M701" s="14">
        <v>0</v>
      </c>
      <c r="N701" s="9"/>
      <c r="O701" s="9">
        <f>K701+M701</f>
        <v>407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6577</v>
      </c>
      <c r="L702" s="56"/>
      <c r="M702" s="55">
        <f>M700+M701</f>
        <v>189</v>
      </c>
      <c r="N702" s="56"/>
      <c r="O702" s="55">
        <f>O700+O701</f>
        <v>6766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1780</v>
      </c>
      <c r="L704" s="9"/>
      <c r="M704" s="14">
        <v>151</v>
      </c>
      <c r="N704" s="9"/>
      <c r="O704" s="9">
        <f>K704+M704</f>
        <v>1931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208</v>
      </c>
      <c r="L705" s="9"/>
      <c r="M705" s="14">
        <v>0</v>
      </c>
      <c r="N705" s="9"/>
      <c r="O705" s="9">
        <f>K705+M705</f>
        <v>208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1988</v>
      </c>
      <c r="L706" s="56"/>
      <c r="M706" s="55">
        <f>M704+M705</f>
        <v>151</v>
      </c>
      <c r="N706" s="56"/>
      <c r="O706" s="55">
        <f>O704+O705</f>
        <v>2139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89</v>
      </c>
      <c r="L708" s="9"/>
      <c r="M708" s="14">
        <v>16</v>
      </c>
      <c r="N708" s="9"/>
      <c r="O708" s="9">
        <f>K708+M708</f>
        <v>105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51</v>
      </c>
      <c r="L709" s="9"/>
      <c r="M709" s="14">
        <v>14</v>
      </c>
      <c r="N709" s="9"/>
      <c r="O709" s="9">
        <f>K709+M709</f>
        <v>65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140</v>
      </c>
      <c r="L710" s="56"/>
      <c r="M710" s="55">
        <f>M708+M709</f>
        <v>30</v>
      </c>
      <c r="N710" s="56"/>
      <c r="O710" s="55">
        <f>O708+O709</f>
        <v>170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7</v>
      </c>
      <c r="L712" s="9"/>
      <c r="M712" s="14">
        <v>0</v>
      </c>
      <c r="N712" s="9"/>
      <c r="O712" s="9">
        <f>K712+M712</f>
        <v>7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23</v>
      </c>
      <c r="L713" s="9"/>
      <c r="M713" s="14">
        <v>76</v>
      </c>
      <c r="N713" s="9"/>
      <c r="O713" s="9">
        <f>K713+M713</f>
        <v>99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30</v>
      </c>
      <c r="L714" s="56"/>
      <c r="M714" s="55">
        <f>M712+M713</f>
        <v>76</v>
      </c>
      <c r="N714" s="56"/>
      <c r="O714" s="55">
        <f>O712+O713</f>
        <v>106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618</v>
      </c>
      <c r="L716" s="9"/>
      <c r="M716" s="14">
        <v>76</v>
      </c>
      <c r="N716" s="9"/>
      <c r="O716" s="9">
        <f>K716+M716</f>
        <v>694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414</v>
      </c>
      <c r="L717" s="9"/>
      <c r="M717" s="14">
        <v>20</v>
      </c>
      <c r="N717" s="9"/>
      <c r="O717" s="9">
        <f>K717+M717</f>
        <v>434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1032</v>
      </c>
      <c r="L718" s="56"/>
      <c r="M718" s="55">
        <f>M716+M717</f>
        <v>96</v>
      </c>
      <c r="N718" s="56"/>
      <c r="O718" s="55">
        <f>O716+O717</f>
        <v>1128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4043</v>
      </c>
      <c r="L720" s="9"/>
      <c r="M720" s="55">
        <v>467</v>
      </c>
      <c r="N720" s="9"/>
      <c r="O720" s="9">
        <f>K720+M720</f>
        <v>4510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457</v>
      </c>
      <c r="L722" s="9"/>
      <c r="M722" s="55">
        <v>8</v>
      </c>
      <c r="N722" s="9"/>
      <c r="O722" s="9">
        <f>K722+M722</f>
        <v>465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1944</v>
      </c>
      <c r="L724" s="9"/>
      <c r="M724" s="55">
        <v>337</v>
      </c>
      <c r="N724" s="9"/>
      <c r="O724" s="9">
        <f>K724+M724</f>
        <v>2281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45</v>
      </c>
      <c r="L727" s="14"/>
      <c r="M727" s="26">
        <f>K727/$G$791</f>
        <v>0.39823008849557523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68</v>
      </c>
      <c r="L728" s="14"/>
      <c r="M728" s="26">
        <f>K728/$G$791</f>
        <v>0.60176991150442483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3035</v>
      </c>
      <c r="L732" s="9"/>
      <c r="M732" s="9">
        <v>139</v>
      </c>
      <c r="N732" s="9"/>
      <c r="O732" s="9">
        <f>K732+M732</f>
        <v>3174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3545</v>
      </c>
      <c r="L735" s="9"/>
      <c r="M735" s="9">
        <v>491</v>
      </c>
      <c r="N735" s="14"/>
      <c r="O735" s="9">
        <f t="shared" ref="O735:O742" si="19">K735+M735</f>
        <v>4036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18141</v>
      </c>
      <c r="L736" s="9"/>
      <c r="M736" s="9">
        <v>2507</v>
      </c>
      <c r="N736" s="14"/>
      <c r="O736" s="9">
        <f t="shared" si="19"/>
        <v>20648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3597</v>
      </c>
      <c r="L737" s="9"/>
      <c r="M737" s="9">
        <v>939</v>
      </c>
      <c r="N737" s="14"/>
      <c r="O737" s="9">
        <f t="shared" si="19"/>
        <v>4536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6671</v>
      </c>
      <c r="L738" s="9"/>
      <c r="M738" s="9">
        <v>388</v>
      </c>
      <c r="N738" s="14"/>
      <c r="O738" s="9">
        <f t="shared" si="19"/>
        <v>7059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16527</v>
      </c>
      <c r="L739" s="9"/>
      <c r="M739" s="9">
        <v>2531</v>
      </c>
      <c r="N739" s="14"/>
      <c r="O739" s="9">
        <f t="shared" si="19"/>
        <v>19058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44</v>
      </c>
      <c r="L740" s="9"/>
      <c r="M740" s="9">
        <v>6</v>
      </c>
      <c r="N740" s="14"/>
      <c r="O740" s="9">
        <f t="shared" si="19"/>
        <v>50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48241</v>
      </c>
      <c r="L741" s="9"/>
      <c r="M741" s="9">
        <v>2963</v>
      </c>
      <c r="N741" s="14"/>
      <c r="O741" s="9">
        <f t="shared" si="19"/>
        <v>51204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23472</v>
      </c>
      <c r="L742" s="9"/>
      <c r="M742" s="9">
        <v>1522</v>
      </c>
      <c r="N742" s="14"/>
      <c r="O742" s="9">
        <f t="shared" si="19"/>
        <v>24994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300</v>
      </c>
      <c r="L745" s="9"/>
      <c r="M745" s="9">
        <v>40</v>
      </c>
      <c r="N745" s="14"/>
      <c r="O745" s="9">
        <f>K745+M745</f>
        <v>340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149</v>
      </c>
      <c r="L746" s="9"/>
      <c r="M746" s="9">
        <v>126</v>
      </c>
      <c r="N746" s="14"/>
      <c r="O746" s="9">
        <f>K746+M746</f>
        <v>275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55</v>
      </c>
      <c r="L747" s="9"/>
      <c r="M747" s="9">
        <v>5</v>
      </c>
      <c r="N747" s="14"/>
      <c r="O747" s="9">
        <f>K747+M747</f>
        <v>60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117</v>
      </c>
      <c r="L748" s="9"/>
      <c r="M748" s="9">
        <v>2</v>
      </c>
      <c r="N748" s="14"/>
      <c r="O748" s="9">
        <f>K748+M748</f>
        <v>119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7</v>
      </c>
      <c r="L749" s="9"/>
      <c r="M749" s="9">
        <v>2</v>
      </c>
      <c r="N749" s="14"/>
      <c r="O749" s="9">
        <f>K749+M749</f>
        <v>9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43</v>
      </c>
      <c r="M752" s="3">
        <f>SUM(M753:M757)</f>
        <v>1</v>
      </c>
      <c r="O752" s="3">
        <f>SUM(O753:O757)</f>
        <v>44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25</v>
      </c>
      <c r="L753" s="14"/>
      <c r="M753" s="14">
        <v>0</v>
      </c>
      <c r="N753" s="14"/>
      <c r="O753" s="9">
        <f>K753+M753</f>
        <v>25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6</v>
      </c>
      <c r="L754" s="14"/>
      <c r="M754" s="14">
        <v>0</v>
      </c>
      <c r="N754" s="14"/>
      <c r="O754" s="9">
        <f>K754+M754</f>
        <v>6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4</v>
      </c>
      <c r="L755" s="14"/>
      <c r="M755" s="14">
        <v>0</v>
      </c>
      <c r="N755" s="14"/>
      <c r="O755" s="9">
        <f>K755+M755</f>
        <v>4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3</v>
      </c>
      <c r="L756" s="14"/>
      <c r="M756" s="14">
        <v>0</v>
      </c>
      <c r="N756" s="14"/>
      <c r="O756" s="9">
        <f>K756+M756</f>
        <v>3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5</v>
      </c>
      <c r="L757" s="14"/>
      <c r="M757" s="14">
        <v>1</v>
      </c>
      <c r="N757" s="14"/>
      <c r="O757" s="9">
        <f>K757+M757</f>
        <v>6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103</v>
      </c>
      <c r="L760" s="14"/>
      <c r="M760" s="26">
        <f>K760/$G$791</f>
        <v>0.91150442477876104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10</v>
      </c>
      <c r="L761" s="14"/>
      <c r="M761" s="26">
        <f>K761/$G$791</f>
        <v>8.8495575221238937E-2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2</v>
      </c>
      <c r="L765" s="14"/>
      <c r="M765" s="26">
        <f t="shared" ref="M765:M772" si="20">K765/$G$791</f>
        <v>1.7699115044247787E-2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8</v>
      </c>
      <c r="L766" s="14"/>
      <c r="M766" s="26">
        <f t="shared" si="20"/>
        <v>7.0796460176991149E-2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75</v>
      </c>
      <c r="L767" s="14"/>
      <c r="M767" s="26">
        <f t="shared" si="20"/>
        <v>0.66371681415929207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5</v>
      </c>
      <c r="L768" s="14"/>
      <c r="M768" s="26">
        <f t="shared" si="20"/>
        <v>4.4247787610619468E-2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45</v>
      </c>
      <c r="L769" s="14"/>
      <c r="M769" s="26">
        <f t="shared" si="20"/>
        <v>0.39823008849557523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59</v>
      </c>
      <c r="L770" s="14"/>
      <c r="M770" s="26">
        <f t="shared" si="20"/>
        <v>0.52212389380530977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94</v>
      </c>
      <c r="L771" s="14"/>
      <c r="M771" s="26">
        <f t="shared" si="20"/>
        <v>0.83185840707964598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8</v>
      </c>
      <c r="L772" s="14"/>
      <c r="M772" s="26">
        <f t="shared" si="20"/>
        <v>7.0796460176991149E-2</v>
      </c>
    </row>
    <row r="791" spans="1:7" ht="16.350000000000001" customHeight="1" x14ac:dyDescent="0.25">
      <c r="A791" s="1" t="s">
        <v>552</v>
      </c>
      <c r="G791" s="1">
        <v>113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25" right="0.25" top="0.75" bottom="0.75" header="0.3" footer="0.3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cp:lastPrinted>2022-11-18T16:15:26Z</cp:lastPrinted>
  <dcterms:created xsi:type="dcterms:W3CDTF">2022-11-18T16:15:36Z</dcterms:created>
  <dcterms:modified xsi:type="dcterms:W3CDTF">2022-11-18T16:15:37Z</dcterms:modified>
</cp:coreProperties>
</file>